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ce\Desktop\"/>
    </mc:Choice>
  </mc:AlternateContent>
  <bookViews>
    <workbookView xWindow="0" yWindow="0" windowWidth="20490" windowHeight="7620"/>
  </bookViews>
  <sheets>
    <sheet name="PGN.FUNC-INV.EJECUCION.RESUME" sheetId="1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3" l="1"/>
  <c r="I20" i="13"/>
  <c r="F20" i="13"/>
  <c r="H22" i="13" l="1"/>
  <c r="I22" i="13" s="1"/>
  <c r="E22" i="13"/>
  <c r="J22" i="13" s="1"/>
  <c r="K22" i="13" s="1"/>
  <c r="D22" i="13"/>
  <c r="H21" i="13"/>
  <c r="E21" i="13"/>
  <c r="J21" i="13" s="1"/>
  <c r="D21" i="13"/>
  <c r="H20" i="13"/>
  <c r="E20" i="13"/>
  <c r="J20" i="13" s="1"/>
  <c r="D20" i="13"/>
  <c r="H19" i="13"/>
  <c r="E19" i="13"/>
  <c r="D19" i="13"/>
  <c r="I19" i="13" s="1"/>
  <c r="H18" i="13"/>
  <c r="E18" i="13"/>
  <c r="D18" i="13"/>
  <c r="H17" i="13"/>
  <c r="E17" i="13"/>
  <c r="J17" i="13" s="1"/>
  <c r="D17" i="13"/>
  <c r="H16" i="13" l="1"/>
  <c r="I21" i="13"/>
  <c r="I18" i="13"/>
  <c r="F17" i="13"/>
  <c r="K21" i="13"/>
  <c r="F19" i="13"/>
  <c r="F21" i="13"/>
  <c r="E16" i="13"/>
  <c r="J16" i="13" s="1"/>
  <c r="K16" i="13" s="1"/>
  <c r="K17" i="13"/>
  <c r="F22" i="13"/>
  <c r="H15" i="13"/>
  <c r="I17" i="13"/>
  <c r="J18" i="13"/>
  <c r="K18" i="13" s="1"/>
  <c r="D16" i="13"/>
  <c r="D15" i="13" s="1"/>
  <c r="F18" i="13"/>
  <c r="J19" i="13"/>
  <c r="K19" i="13" s="1"/>
  <c r="E15" i="13" l="1"/>
  <c r="I16" i="13"/>
  <c r="F16" i="13"/>
  <c r="F15" i="13"/>
  <c r="J15" i="13"/>
  <c r="K15" i="13" s="1"/>
  <c r="I15" i="13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<sst xmlns="http://schemas.openxmlformats.org/spreadsheetml/2006/main" count="19" uniqueCount="18">
  <si>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</si>
  <si>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</si>
  <si>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</si>
  <si>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</si>
  <si>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</si>
  <si>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</si>
  <si>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</si>
  <si>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</si>
  <si>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</si>
  <si>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</si>
  <si>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</si>
  <si>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</si>
  <si>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</si>
  <si>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</si>
  <si>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</si>
  <si>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</si>
  <si>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</si>
  <si>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>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</si>
</sst>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€-2]\ * #,##0.00_ ;_ [$€-2]\ * \-#,##0.00_ ;_ [$€-2]\ * &quot;-&quot;??_ "/>
    <numFmt numFmtId="165" formatCode="_-* #,##0.00_-;\-* #,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5">
    <xf numFmtId="164" fontId="0" fillId="0" borderId="0" applyNumberFormat="0" applyFill="0" applyBorder="0" applyAlignment="0" applyProtection="0"/>
    <xf numFmtId="164" fontId="11" fillId="0" borderId="0"/>
    <xf numFmtId="164" fontId="16" fillId="0" borderId="0" applyNumberFormat="0" applyFill="0" applyBorder="0" applyAlignment="0" applyProtection="0"/>
    <xf numFmtId="164" fontId="10" fillId="0" borderId="0"/>
    <xf numFmtId="164" fontId="9" fillId="0" borderId="0"/>
    <xf numFmtId="0" fontId="16" fillId="0" borderId="0"/>
    <xf numFmtId="164" fontId="8" fillId="0" borderId="0"/>
    <xf numFmtId="164" fontId="7" fillId="0" borderId="0"/>
    <xf numFmtId="164" fontId="6" fillId="0" borderId="0"/>
    <xf numFmtId="164" fontId="5" fillId="0" borderId="0"/>
    <xf numFmtId="165" fontId="16" fillId="0" borderId="0" applyFont="0" applyFill="0" applyBorder="0" applyAlignment="0" applyProtection="0"/>
    <xf numFmtId="164" fontId="4" fillId="0" borderId="0"/>
    <xf numFmtId="164" fontId="3" fillId="0" borderId="0"/>
    <xf numFmtId="164" fontId="2" fillId="0" borderId="0"/>
    <xf numFmtId="164" fontId="1" fillId="0" borderId="0"/>
  </cellStyleXfs>
  <cellXfs count="69">
    <xf numFmtId="0" fontId="0" fillId="0" borderId="0" xfId="0" applyNumberFormat="1"/>
    <xf numFmtId="0" fontId="17" fillId="5" borderId="1" xfId="2" applyNumberFormat="1" applyFont="1" applyFill="1" applyBorder="1" applyAlignment="1">
      <alignment horizontal="centerContinuous" vertical="center" wrapText="1"/>
    </xf>
    <xf numFmtId="9" fontId="19" fillId="0" borderId="12" xfId="2" applyNumberFormat="1" applyFont="1" applyFill="1" applyBorder="1" applyAlignment="1">
      <alignment horizontal="center" vertical="center"/>
    </xf>
    <xf numFmtId="9" fontId="18" fillId="0" borderId="10" xfId="2" applyNumberFormat="1" applyFont="1" applyFill="1" applyBorder="1" applyAlignment="1">
      <alignment horizontal="center" vertical="center"/>
    </xf>
    <xf numFmtId="9" fontId="16" fillId="0" borderId="12" xfId="2" applyNumberFormat="1" applyFont="1" applyFill="1" applyBorder="1" applyAlignment="1">
      <alignment horizontal="center" vertical="center"/>
    </xf>
    <xf numFmtId="9" fontId="22" fillId="0" borderId="24" xfId="2" applyNumberFormat="1" applyFont="1" applyFill="1" applyBorder="1" applyAlignment="1">
      <alignment horizontal="center" vertical="center"/>
    </xf>
    <xf numFmtId="9" fontId="21" fillId="0" borderId="25" xfId="2" applyNumberFormat="1" applyFont="1" applyFill="1" applyBorder="1" applyAlignment="1">
      <alignment horizontal="center" vertical="center"/>
    </xf>
    <xf numFmtId="0" fontId="1" fillId="0" borderId="0" xfId="14" applyNumberFormat="1"/>
    <xf numFmtId="0" fontId="1" fillId="2" borderId="0" xfId="14" applyNumberFormat="1" applyFill="1" applyBorder="1"/>
    <xf numFmtId="0" fontId="13" fillId="0" borderId="0" xfId="14" applyNumberFormat="1" applyFont="1"/>
    <xf numFmtId="0" fontId="12" fillId="0" borderId="0" xfId="14" applyNumberFormat="1" applyFont="1"/>
    <xf numFmtId="0" fontId="14" fillId="0" borderId="0" xfId="14" applyNumberFormat="1" applyFont="1"/>
    <xf numFmtId="0" fontId="14" fillId="2" borderId="0" xfId="14" applyNumberFormat="1" applyFont="1" applyFill="1" applyBorder="1"/>
    <xf numFmtId="0" fontId="16" fillId="2" borderId="0" xfId="14" applyNumberFormat="1" applyFont="1" applyFill="1"/>
    <xf numFmtId="0" fontId="16" fillId="2" borderId="0" xfId="14" applyNumberFormat="1" applyFont="1" applyFill="1" applyBorder="1"/>
    <xf numFmtId="0" fontId="15" fillId="3" borderId="1" xfId="14" applyNumberFormat="1" applyFont="1" applyFill="1" applyBorder="1" applyAlignment="1">
      <alignment horizontal="centerContinuous" vertical="center" wrapText="1"/>
    </xf>
    <xf numFmtId="0" fontId="15" fillId="4" borderId="1" xfId="2" applyNumberFormat="1" applyFont="1" applyFill="1" applyBorder="1" applyAlignment="1">
      <alignment horizontal="center" vertical="center" wrapText="1"/>
    </xf>
    <xf numFmtId="0" fontId="15" fillId="5" borderId="1" xfId="2" applyNumberFormat="1" applyFont="1" applyFill="1" applyBorder="1" applyAlignment="1">
      <alignment horizontal="centerContinuous" vertical="center" wrapText="1"/>
    </xf>
    <xf numFmtId="0" fontId="15" fillId="2" borderId="0" xfId="14" applyNumberFormat="1" applyFont="1" applyFill="1" applyBorder="1" applyAlignment="1">
      <alignment vertical="center" wrapText="1"/>
    </xf>
    <xf numFmtId="0" fontId="18" fillId="0" borderId="0" xfId="14" applyNumberFormat="1" applyFont="1"/>
    <xf numFmtId="3" fontId="19" fillId="0" borderId="7" xfId="14" applyNumberFormat="1" applyFont="1" applyFill="1" applyBorder="1" applyAlignment="1">
      <alignment vertical="center"/>
    </xf>
    <xf numFmtId="9" fontId="19" fillId="2" borderId="8" xfId="14" applyNumberFormat="1" applyFont="1" applyFill="1" applyBorder="1" applyAlignment="1">
      <alignment horizontal="center" vertical="center"/>
    </xf>
    <xf numFmtId="0" fontId="20" fillId="2" borderId="0" xfId="14" applyNumberFormat="1" applyFont="1" applyFill="1" applyBorder="1"/>
    <xf numFmtId="3" fontId="19" fillId="0" borderId="9" xfId="14" applyNumberFormat="1" applyFont="1" applyFill="1" applyBorder="1" applyAlignment="1">
      <alignment vertical="center"/>
    </xf>
    <xf numFmtId="9" fontId="20" fillId="0" borderId="10" xfId="2" applyNumberFormat="1" applyFont="1" applyFill="1" applyBorder="1" applyAlignment="1">
      <alignment horizontal="center" vertical="center"/>
    </xf>
    <xf numFmtId="3" fontId="19" fillId="2" borderId="11" xfId="14" applyNumberFormat="1" applyFont="1" applyFill="1" applyBorder="1" applyAlignment="1">
      <alignment vertical="center"/>
    </xf>
    <xf numFmtId="3" fontId="14" fillId="0" borderId="0" xfId="14" applyNumberFormat="1" applyFont="1"/>
    <xf numFmtId="0" fontId="14" fillId="0" borderId="13" xfId="14" applyNumberFormat="1" applyFont="1" applyBorder="1" applyAlignment="1">
      <alignment vertical="center"/>
    </xf>
    <xf numFmtId="0" fontId="21" fillId="2" borderId="14" xfId="14" applyNumberFormat="1" applyFont="1" applyFill="1" applyBorder="1" applyAlignment="1">
      <alignment horizontal="center" vertical="center"/>
    </xf>
    <xf numFmtId="3" fontId="21" fillId="0" borderId="14" xfId="14" applyNumberFormat="1" applyFont="1" applyFill="1" applyBorder="1" applyAlignment="1">
      <alignment vertical="center"/>
    </xf>
    <xf numFmtId="9" fontId="21" fillId="2" borderId="15" xfId="14" applyNumberFormat="1" applyFont="1" applyFill="1" applyBorder="1" applyAlignment="1">
      <alignment horizontal="center" vertical="center"/>
    </xf>
    <xf numFmtId="0" fontId="22" fillId="2" borderId="0" xfId="14" applyNumberFormat="1" applyFont="1" applyFill="1" applyBorder="1" applyAlignment="1">
      <alignment vertical="center"/>
    </xf>
    <xf numFmtId="3" fontId="21" fillId="0" borderId="16" xfId="14" applyNumberFormat="1" applyFont="1" applyFill="1" applyBorder="1" applyAlignment="1">
      <alignment vertical="center"/>
    </xf>
    <xf numFmtId="9" fontId="22" fillId="0" borderId="10" xfId="2" applyNumberFormat="1" applyFont="1" applyFill="1" applyBorder="1" applyAlignment="1">
      <alignment horizontal="center" vertical="center"/>
    </xf>
    <xf numFmtId="3" fontId="21" fillId="2" borderId="10" xfId="14" applyNumberFormat="1" applyFont="1" applyFill="1" applyBorder="1" applyAlignment="1">
      <alignment vertical="center"/>
    </xf>
    <xf numFmtId="9" fontId="21" fillId="0" borderId="12" xfId="2" applyNumberFormat="1" applyFont="1" applyFill="1" applyBorder="1" applyAlignment="1">
      <alignment horizontal="center" vertical="center"/>
    </xf>
    <xf numFmtId="0" fontId="15" fillId="0" borderId="0" xfId="14" applyNumberFormat="1" applyFont="1" applyAlignment="1">
      <alignment vertical="center"/>
    </xf>
    <xf numFmtId="0" fontId="16" fillId="0" borderId="17" xfId="14" applyNumberFormat="1" applyFont="1" applyBorder="1" applyAlignment="1">
      <alignment horizontal="center" vertical="center"/>
    </xf>
    <xf numFmtId="3" fontId="16" fillId="2" borderId="14" xfId="14" applyNumberFormat="1" applyFont="1" applyFill="1" applyBorder="1" applyAlignment="1">
      <alignment horizontal="right" vertical="center"/>
    </xf>
    <xf numFmtId="3" fontId="16" fillId="2" borderId="14" xfId="14" applyNumberFormat="1" applyFont="1" applyFill="1" applyBorder="1" applyAlignment="1">
      <alignment vertical="center"/>
    </xf>
    <xf numFmtId="9" fontId="16" fillId="2" borderId="15" xfId="14" applyNumberFormat="1" applyFont="1" applyFill="1" applyBorder="1" applyAlignment="1">
      <alignment horizontal="center" vertical="center"/>
    </xf>
    <xf numFmtId="0" fontId="18" fillId="2" borderId="0" xfId="14" applyNumberFormat="1" applyFont="1" applyFill="1" applyBorder="1" applyAlignment="1">
      <alignment vertical="center"/>
    </xf>
    <xf numFmtId="3" fontId="16" fillId="2" borderId="16" xfId="14" applyNumberFormat="1" applyFont="1" applyFill="1" applyBorder="1" applyAlignment="1">
      <alignment horizontal="right" vertical="center"/>
    </xf>
    <xf numFmtId="0" fontId="18" fillId="0" borderId="0" xfId="14" applyNumberFormat="1" applyFont="1" applyAlignment="1">
      <alignment vertical="center"/>
    </xf>
    <xf numFmtId="0" fontId="18" fillId="0" borderId="0" xfId="14" applyNumberFormat="1" applyFont="1" applyBorder="1" applyAlignment="1">
      <alignment vertical="center"/>
    </xf>
    <xf numFmtId="0" fontId="14" fillId="0" borderId="20" xfId="14" applyNumberFormat="1" applyFont="1" applyBorder="1" applyAlignment="1">
      <alignment vertical="center"/>
    </xf>
    <xf numFmtId="0" fontId="14" fillId="2" borderId="21" xfId="14" applyNumberFormat="1" applyFont="1" applyFill="1" applyBorder="1" applyAlignment="1">
      <alignment horizontal="center" vertical="center"/>
    </xf>
    <xf numFmtId="0" fontId="21" fillId="2" borderId="21" xfId="14" applyNumberFormat="1" applyFont="1" applyFill="1" applyBorder="1" applyAlignment="1">
      <alignment horizontal="center" vertical="center"/>
    </xf>
    <xf numFmtId="3" fontId="21" fillId="0" borderId="21" xfId="14" applyNumberFormat="1" applyFont="1" applyFill="1" applyBorder="1" applyAlignment="1">
      <alignment vertical="center"/>
    </xf>
    <xf numFmtId="3" fontId="21" fillId="0" borderId="21" xfId="14" applyNumberFormat="1" applyFont="1" applyFill="1" applyBorder="1" applyAlignment="1">
      <alignment horizontal="right" vertical="center"/>
    </xf>
    <xf numFmtId="9" fontId="21" fillId="2" borderId="22" xfId="14" applyNumberFormat="1" applyFont="1" applyFill="1" applyBorder="1" applyAlignment="1">
      <alignment horizontal="center" vertical="center"/>
    </xf>
    <xf numFmtId="3" fontId="21" fillId="0" borderId="23" xfId="14" applyNumberFormat="1" applyFont="1" applyFill="1" applyBorder="1" applyAlignment="1">
      <alignment vertical="center"/>
    </xf>
    <xf numFmtId="0" fontId="26" fillId="0" borderId="0" xfId="14" applyNumberFormat="1" applyFont="1"/>
    <xf numFmtId="0" fontId="14" fillId="0" borderId="0" xfId="14" applyNumberFormat="1" applyFont="1" applyAlignment="1">
      <alignment vertical="center"/>
    </xf>
    <xf numFmtId="0" fontId="23" fillId="0" borderId="0" xfId="14" applyNumberFormat="1" applyFont="1" applyAlignment="1">
      <alignment vertical="center"/>
    </xf>
    <xf numFmtId="0" fontId="13" fillId="0" borderId="0" xfId="14" applyNumberFormat="1" applyFont="1" applyAlignment="1">
      <alignment vertical="center"/>
    </xf>
    <xf numFmtId="0" fontId="13" fillId="2" borderId="0" xfId="14" applyNumberFormat="1" applyFont="1" applyFill="1" applyBorder="1" applyAlignment="1">
      <alignment vertical="center"/>
    </xf>
    <xf numFmtId="0" fontId="1" fillId="0" borderId="0" xfId="14" applyNumberFormat="1" applyAlignment="1">
      <alignment vertical="center"/>
    </xf>
    <xf numFmtId="0" fontId="24" fillId="0" borderId="0" xfId="14" applyNumberFormat="1" applyFont="1" applyAlignment="1">
      <alignment vertical="center"/>
    </xf>
    <xf numFmtId="0" fontId="15" fillId="0" borderId="0" xfId="14" applyNumberFormat="1" applyFont="1" applyAlignment="1" applyProtection="1">
      <alignment horizontal="center"/>
      <protection locked="0"/>
    </xf>
    <xf numFmtId="0" fontId="12" fillId="0" borderId="0" xfId="14" applyNumberFormat="1" applyFont="1" applyAlignment="1">
      <alignment horizontal="center"/>
    </xf>
    <xf numFmtId="0" fontId="16" fillId="2" borderId="18" xfId="14" applyNumberFormat="1" applyFont="1" applyFill="1" applyBorder="1" applyAlignment="1">
      <alignment horizontal="left" vertical="center" wrapText="1"/>
    </xf>
    <xf numFmtId="0" fontId="16" fillId="2" borderId="19" xfId="14" applyNumberFormat="1" applyFont="1" applyFill="1" applyBorder="1" applyAlignment="1">
      <alignment horizontal="left" vertical="center" wrapText="1"/>
    </xf>
    <xf numFmtId="0" fontId="25" fillId="0" borderId="0" xfId="14" applyNumberFormat="1" applyFont="1" applyAlignment="1">
      <alignment horizontal="center"/>
    </xf>
    <xf numFmtId="0" fontId="15" fillId="6" borderId="2" xfId="2" applyNumberFormat="1" applyFont="1" applyFill="1" applyBorder="1" applyAlignment="1">
      <alignment horizontal="center" vertical="center" wrapText="1"/>
    </xf>
    <xf numFmtId="0" fontId="15" fillId="6" borderId="3" xfId="2" applyNumberFormat="1" applyFont="1" applyFill="1" applyBorder="1" applyAlignment="1">
      <alignment horizontal="center" vertical="center" wrapText="1"/>
    </xf>
    <xf numFmtId="0" fontId="19" fillId="2" borderId="4" xfId="14" applyNumberFormat="1" applyFont="1" applyFill="1" applyBorder="1" applyAlignment="1">
      <alignment horizontal="center" vertical="center"/>
    </xf>
    <xf numFmtId="0" fontId="19" fillId="2" borderId="5" xfId="14" applyNumberFormat="1" applyFont="1" applyFill="1" applyBorder="1" applyAlignment="1">
      <alignment horizontal="center" vertical="center"/>
    </xf>
    <xf numFmtId="0" fontId="19" fillId="2" borderId="6" xfId="14" applyNumberFormat="1" applyFont="1" applyFill="1" applyBorder="1" applyAlignment="1">
      <alignment horizontal="center" vertical="center"/>
    </xf>
  </cellXfs>
  <cellStyles count="15">
    <cellStyle name="Millares 2" xfId="10"/>
    <cellStyle name="Normal" xfId="0" builtinId="0"/>
    <cellStyle name="Normal 2" xfId="1"/>
    <cellStyle name="Normal 2 10" xfId="12"/>
    <cellStyle name="Normal 2 11" xfId="13"/>
    <cellStyle name="Normal 2 12" xfId="14"/>
    <cellStyle name="Normal 2 2" xfId="2"/>
    <cellStyle name="Normal 2 3" xfId="3"/>
    <cellStyle name="Normal 2 3 2" xfId="5"/>
    <cellStyle name="Normal 2 4" xfId="4"/>
    <cellStyle name="Normal 2 5" xfId="6"/>
    <cellStyle name="Normal 2 6" xfId="7"/>
    <cellStyle name="Normal 2 7" xfId="8"/>
    <cellStyle name="Normal 2 8" xfId="9"/>
    <cellStyle name="Normal 2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57150</xdr:rowOff>
    </xdr:from>
    <xdr:to>
      <xdr:col>5</xdr:col>
      <xdr:colOff>179070</xdr:colOff>
      <xdr:row>3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" y="57150"/>
          <a:ext cx="80772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FEBRERO%202022/EJECUCI&#211;N%20AL%2028%20DE%20FEBR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 (2)"/>
      <sheetName val="MP.PROGRAMATICA (2)"/>
      <sheetName val="RESUMEN PARA MEMO"/>
      <sheetName val="COPIA RAPIDA EJECUCION"/>
    </sheetNames>
    <sheetDataSet>
      <sheetData sheetId="0"/>
      <sheetData sheetId="1"/>
      <sheetData sheetId="2">
        <row r="15">
          <cell r="C15">
            <v>131664974</v>
          </cell>
          <cell r="D15">
            <v>22515023</v>
          </cell>
          <cell r="F15">
            <v>21623654.160000004</v>
          </cell>
        </row>
        <row r="16">
          <cell r="C16">
            <v>18162824</v>
          </cell>
          <cell r="D16">
            <v>5422770</v>
          </cell>
          <cell r="F16">
            <v>1421236.3</v>
          </cell>
        </row>
        <row r="17">
          <cell r="C17">
            <v>3852348</v>
          </cell>
          <cell r="D17">
            <v>1865201</v>
          </cell>
          <cell r="F17">
            <v>953108.3899999999</v>
          </cell>
        </row>
        <row r="18">
          <cell r="C18">
            <v>9547</v>
          </cell>
          <cell r="D18">
            <v>9547</v>
          </cell>
          <cell r="F18">
            <v>599.02</v>
          </cell>
        </row>
        <row r="19">
          <cell r="C19">
            <v>31683</v>
          </cell>
          <cell r="D19">
            <v>14613</v>
          </cell>
          <cell r="F19">
            <v>3997.7999999999997</v>
          </cell>
        </row>
      </sheetData>
      <sheetData sheetId="3"/>
      <sheetData sheetId="4">
        <row r="13">
          <cell r="D13">
            <v>5167132</v>
          </cell>
          <cell r="E13">
            <v>2098978</v>
          </cell>
          <cell r="F13">
            <v>210408.64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M25"/>
  <sheetViews>
    <sheetView tabSelected="1" topLeftCell="A7" zoomScaleNormal="100" workbookViewId="0">
      <selection activeCell="M19" sqref="M19"/>
    </sheetView>
  </sheetViews>
  <sheetFormatPr baseColWidth="10" defaultColWidth="11.42578125" defaultRowHeight="15" x14ac:dyDescent="0.25"/>
  <cols>
    <col min="1" max="1" width="1.7109375" style="7" customWidth="1"/>
    <col min="2" max="2" width="1.85546875" style="7" customWidth="1"/>
    <col min="3" max="3" width="25" style="7" customWidth="1"/>
    <col min="4" max="4" width="14.140625" style="7" customWidth="1"/>
    <col min="5" max="5" width="12.7109375" style="7" customWidth="1"/>
    <col min="6" max="6" width="7.42578125" style="7" bestFit="1" customWidth="1"/>
    <col min="7" max="7" width="1.140625" style="8" customWidth="1"/>
    <col min="8" max="8" width="12.7109375" style="7" customWidth="1"/>
    <col min="9" max="9" width="6.85546875" style="7" customWidth="1"/>
    <col min="10" max="10" width="12.5703125" style="7" customWidth="1"/>
    <col min="11" max="11" width="7.42578125" style="7" bestFit="1" customWidth="1"/>
    <col min="12" max="16384" width="11.42578125" style="7"/>
  </cols>
  <sheetData>
    <row r="4" spans="1:13" ht="17.25" customHeight="1" x14ac:dyDescent="0.25"/>
    <row r="5" spans="1:13" s="9" customFormat="1" ht="15.75" x14ac:dyDescent="0.2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3" s="9" customFormat="1" ht="15.75" x14ac:dyDescent="0.25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3" s="9" customFormat="1" ht="15.75" x14ac:dyDescent="0.2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3" s="9" customFormat="1" ht="4.5" customHeight="1" x14ac:dyDescent="0.25">
      <c r="B8" s="10"/>
      <c r="C8" s="10"/>
      <c r="D8" s="10"/>
      <c r="E8" s="10"/>
      <c r="F8" s="11"/>
      <c r="G8" s="12"/>
    </row>
    <row r="9" spans="1:13" s="9" customFormat="1" ht="15.75" x14ac:dyDescent="0.25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3" s="9" customFormat="1" ht="15.75" x14ac:dyDescent="0.25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3" s="9" customFormat="1" ht="14.25" x14ac:dyDescent="0.2">
      <c r="A11" s="59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3" s="9" customFormat="1" ht="8.25" customHeight="1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3" ht="7.5" customHeight="1" thickBot="1" x14ac:dyDescent="0.3">
      <c r="B13" s="13"/>
      <c r="C13" s="13"/>
      <c r="D13" s="13"/>
      <c r="E13" s="13"/>
      <c r="F13" s="13"/>
      <c r="G13" s="14"/>
    </row>
    <row r="14" spans="1:13" s="19" customFormat="1" ht="23.1" customHeight="1" thickBot="1" x14ac:dyDescent="0.25">
      <c r="A14" s="15" t="s">
        <v>5</v>
      </c>
      <c r="B14" s="15"/>
      <c r="C14" s="15"/>
      <c r="D14" s="16" t="s">
        <v>6</v>
      </c>
      <c r="E14" s="17" t="s">
        <v>7</v>
      </c>
      <c r="F14" s="17"/>
      <c r="G14" s="18"/>
      <c r="H14" s="64" t="s">
        <v>8</v>
      </c>
      <c r="I14" s="65"/>
      <c r="J14" s="17" t="s">
        <v>7</v>
      </c>
      <c r="K14" s="1"/>
    </row>
    <row r="15" spans="1:13" s="11" customFormat="1" ht="23.1" customHeight="1" x14ac:dyDescent="0.2">
      <c r="A15" s="66" t="s">
        <v>9</v>
      </c>
      <c r="B15" s="67"/>
      <c r="C15" s="68"/>
      <c r="D15" s="20">
        <f>+D16+D22</f>
        <v>158888508</v>
      </c>
      <c r="E15" s="20">
        <f>+E16+E22</f>
        <v>24213004.310000006</v>
      </c>
      <c r="F15" s="21">
        <f t="shared" ref="F15:F22" si="0">+E15/D15</f>
        <v>0.15238990292488622</v>
      </c>
      <c r="G15" s="22"/>
      <c r="H15" s="23">
        <f>+H16+H22</f>
        <v>31926132</v>
      </c>
      <c r="I15" s="24">
        <f t="shared" ref="I15:I22" si="1">+H15/D15</f>
        <v>0.20093417958207524</v>
      </c>
      <c r="J15" s="25">
        <f t="shared" ref="J15:J22" si="2">+E15</f>
        <v>24213004.310000006</v>
      </c>
      <c r="K15" s="2">
        <f>+J15/H15</f>
        <v>0.75840707261374496</v>
      </c>
      <c r="M15" s="26"/>
    </row>
    <row r="16" spans="1:13" s="36" customFormat="1" ht="23.1" customHeight="1" x14ac:dyDescent="0.2">
      <c r="A16" s="27" t="s">
        <v>10</v>
      </c>
      <c r="B16" s="28"/>
      <c r="C16" s="28"/>
      <c r="D16" s="29">
        <f>SUM(D17:D21)</f>
        <v>153721376</v>
      </c>
      <c r="E16" s="29">
        <f>SUM(E17:E21)</f>
        <v>24002595.670000006</v>
      </c>
      <c r="F16" s="30">
        <f t="shared" si="0"/>
        <v>0.15614351298807008</v>
      </c>
      <c r="G16" s="31"/>
      <c r="H16" s="32">
        <f>SUM(H17:H21)</f>
        <v>29827154</v>
      </c>
      <c r="I16" s="33">
        <f>+H16/D16</f>
        <v>0.19403387333717337</v>
      </c>
      <c r="J16" s="34">
        <f t="shared" si="2"/>
        <v>24002595.670000006</v>
      </c>
      <c r="K16" s="35">
        <f t="shared" ref="K16:K22" si="3">+J16/H16</f>
        <v>0.80472296049432024</v>
      </c>
    </row>
    <row r="17" spans="1:12" s="43" customFormat="1" ht="23.1" customHeight="1" x14ac:dyDescent="0.2">
      <c r="A17" s="37"/>
      <c r="B17" s="61" t="s">
        <v>11</v>
      </c>
      <c r="C17" s="62"/>
      <c r="D17" s="38">
        <f>[1]PGN.FUNC.XCTA!C15</f>
        <v>131664974</v>
      </c>
      <c r="E17" s="39">
        <f>[1]PGN.FUNC.XCTA!F15</f>
        <v>21623654.160000004</v>
      </c>
      <c r="F17" s="40">
        <f t="shared" si="0"/>
        <v>0.16423239608128434</v>
      </c>
      <c r="G17" s="41"/>
      <c r="H17" s="42">
        <f>[1]PGN.FUNC.XCTA!D15</f>
        <v>22515023</v>
      </c>
      <c r="I17" s="3">
        <f t="shared" si="1"/>
        <v>0.17100237303810201</v>
      </c>
      <c r="J17" s="39">
        <f t="shared" si="2"/>
        <v>21623654.160000004</v>
      </c>
      <c r="K17" s="4">
        <f t="shared" si="3"/>
        <v>0.96041004088692261</v>
      </c>
    </row>
    <row r="18" spans="1:12" s="43" customFormat="1" ht="23.1" customHeight="1" x14ac:dyDescent="0.2">
      <c r="A18" s="37"/>
      <c r="B18" s="61" t="s">
        <v>12</v>
      </c>
      <c r="C18" s="62"/>
      <c r="D18" s="38">
        <f>[1]PGN.FUNC.XCTA!C16</f>
        <v>18162824</v>
      </c>
      <c r="E18" s="39">
        <f>[1]PGN.FUNC.XCTA!F16</f>
        <v>1421236.3</v>
      </c>
      <c r="F18" s="40">
        <f t="shared" si="0"/>
        <v>7.824974244093319E-2</v>
      </c>
      <c r="G18" s="41"/>
      <c r="H18" s="42">
        <f>[1]PGN.FUNC.XCTA!D16</f>
        <v>5422770</v>
      </c>
      <c r="I18" s="3">
        <f t="shared" si="1"/>
        <v>0.29856425410497839</v>
      </c>
      <c r="J18" s="39">
        <f t="shared" si="2"/>
        <v>1421236.3</v>
      </c>
      <c r="K18" s="4">
        <f t="shared" si="3"/>
        <v>0.26208677484016474</v>
      </c>
    </row>
    <row r="19" spans="1:12" s="43" customFormat="1" ht="23.1" customHeight="1" x14ac:dyDescent="0.2">
      <c r="A19" s="37"/>
      <c r="B19" s="61" t="s">
        <v>13</v>
      </c>
      <c r="C19" s="62"/>
      <c r="D19" s="38">
        <f>[1]PGN.FUNC.XCTA!C17</f>
        <v>3852348</v>
      </c>
      <c r="E19" s="39">
        <f>[1]PGN.FUNC.XCTA!F17</f>
        <v>953108.3899999999</v>
      </c>
      <c r="F19" s="40">
        <f t="shared" si="0"/>
        <v>0.24740973297324123</v>
      </c>
      <c r="G19" s="41"/>
      <c r="H19" s="42">
        <f>[1]PGN.FUNC.XCTA!D17</f>
        <v>1865201</v>
      </c>
      <c r="I19" s="3">
        <f t="shared" si="1"/>
        <v>0.48417250985632659</v>
      </c>
      <c r="J19" s="39">
        <f t="shared" si="2"/>
        <v>953108.3899999999</v>
      </c>
      <c r="K19" s="4">
        <f t="shared" si="3"/>
        <v>0.51099500268335685</v>
      </c>
    </row>
    <row r="20" spans="1:12" s="43" customFormat="1" ht="23.1" customHeight="1" x14ac:dyDescent="0.2">
      <c r="A20" s="37"/>
      <c r="B20" s="61" t="s">
        <v>14</v>
      </c>
      <c r="C20" s="62"/>
      <c r="D20" s="38">
        <f>[1]PGN.FUNC.XCTA!C18</f>
        <v>9547</v>
      </c>
      <c r="E20" s="39">
        <f>[1]PGN.FUNC.XCTA!F18</f>
        <v>599.02</v>
      </c>
      <c r="F20" s="40">
        <f t="shared" si="0"/>
        <v>6.2744317586676437E-2</v>
      </c>
      <c r="G20" s="41"/>
      <c r="H20" s="42">
        <f>[1]PGN.FUNC.XCTA!D18</f>
        <v>9547</v>
      </c>
      <c r="I20" s="3">
        <f t="shared" si="1"/>
        <v>1</v>
      </c>
      <c r="J20" s="39">
        <f t="shared" si="2"/>
        <v>599.02</v>
      </c>
      <c r="K20" s="4">
        <f t="shared" si="3"/>
        <v>6.2744317586676437E-2</v>
      </c>
    </row>
    <row r="21" spans="1:12" s="44" customFormat="1" ht="23.1" customHeight="1" x14ac:dyDescent="0.2">
      <c r="A21" s="37"/>
      <c r="B21" s="61" t="s">
        <v>15</v>
      </c>
      <c r="C21" s="62"/>
      <c r="D21" s="38">
        <f>[1]PGN.FUNC.XCTA!C19</f>
        <v>31683</v>
      </c>
      <c r="E21" s="39">
        <f>[1]PGN.FUNC.XCTA!F19</f>
        <v>3997.7999999999997</v>
      </c>
      <c r="F21" s="40">
        <f t="shared" si="0"/>
        <v>0.12618123283779945</v>
      </c>
      <c r="G21" s="41"/>
      <c r="H21" s="42">
        <f>[1]PGN.FUNC.XCTA!D19</f>
        <v>14613</v>
      </c>
      <c r="I21" s="3">
        <f t="shared" si="1"/>
        <v>0.46122526275920839</v>
      </c>
      <c r="J21" s="39">
        <f t="shared" si="2"/>
        <v>3997.7999999999997</v>
      </c>
      <c r="K21" s="4">
        <f t="shared" si="3"/>
        <v>0.27357832067337301</v>
      </c>
    </row>
    <row r="22" spans="1:12" s="36" customFormat="1" ht="23.1" customHeight="1" thickBot="1" x14ac:dyDescent="0.25">
      <c r="A22" s="45" t="s">
        <v>16</v>
      </c>
      <c r="B22" s="46"/>
      <c r="C22" s="47"/>
      <c r="D22" s="48">
        <f>[1]PGN.INV.PORMENORIZADO!D13</f>
        <v>5167132</v>
      </c>
      <c r="E22" s="49">
        <f>[1]PGN.INV.PORMENORIZADO!F13</f>
        <v>210408.64</v>
      </c>
      <c r="F22" s="50">
        <f t="shared" si="0"/>
        <v>4.0720585423403156E-2</v>
      </c>
      <c r="G22" s="31"/>
      <c r="H22" s="51">
        <f>[1]PGN.INV.PORMENORIZADO!E13</f>
        <v>2098978</v>
      </c>
      <c r="I22" s="5">
        <f t="shared" si="1"/>
        <v>0.40621722069418781</v>
      </c>
      <c r="J22" s="48">
        <f t="shared" si="2"/>
        <v>210408.64</v>
      </c>
      <c r="K22" s="6">
        <f t="shared" si="3"/>
        <v>0.10024337558564216</v>
      </c>
    </row>
    <row r="23" spans="1:12" x14ac:dyDescent="0.25">
      <c r="A23" s="19"/>
      <c r="B23" s="52"/>
      <c r="C23" s="52"/>
    </row>
    <row r="24" spans="1:12" x14ac:dyDescent="0.25">
      <c r="A24" s="53"/>
      <c r="B24" s="54"/>
      <c r="C24" s="54"/>
      <c r="D24" s="55"/>
      <c r="E24" s="55"/>
      <c r="F24" s="55"/>
      <c r="G24" s="56"/>
      <c r="H24" s="56"/>
      <c r="I24" s="57"/>
      <c r="J24" s="57"/>
      <c r="K24" s="57"/>
      <c r="L24" s="57"/>
    </row>
    <row r="25" spans="1:12" x14ac:dyDescent="0.25">
      <c r="A25" s="58"/>
      <c r="B25" s="54"/>
      <c r="C25" s="54"/>
      <c r="D25" s="55"/>
      <c r="E25" s="55"/>
      <c r="F25" s="55"/>
      <c r="G25" s="56"/>
      <c r="H25" s="56"/>
      <c r="I25" s="57"/>
      <c r="J25" s="57"/>
      <c r="K25" s="57"/>
      <c r="L25" s="57"/>
    </row>
  </sheetData>
  <mergeCells count="14">
    <mergeCell ref="B20:C20"/>
    <mergeCell ref="B21:C21"/>
    <mergeCell ref="A12:K12"/>
    <mergeCell ref="H14:I14"/>
    <mergeCell ref="A15:C15"/>
    <mergeCell ref="B17:C17"/>
    <mergeCell ref="B18:C18"/>
    <mergeCell ref="B19:C19"/>
    <mergeCell ref="A11:K11"/>
    <mergeCell ref="A5:K5"/>
    <mergeCell ref="A6:K6"/>
    <mergeCell ref="A7:K7"/>
    <mergeCell ref="A9:K9"/>
    <mergeCell ref="A10:K10"/>
  </mergeCells>
  <printOptions horizontalCentered="1"/>
  <pageMargins left="1.25" right="0.15748031496062992" top="0.84" bottom="0.39370078740157483" header="0.15748031496062992" footer="0.31496062992125984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PGN.FUNC-INV.EJECUCION.RESUME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Arce</dc:creator>
  <cp:lastModifiedBy>David Arce</cp:lastModifiedBy>
  <cp:lastPrinted>2021-09-03T19:15:42Z</cp:lastPrinted>
  <dcterms:created xsi:type="dcterms:W3CDTF">2021-05-05T15:50:04Z</dcterms:created>
  <dcterms:modified xsi:type="dcterms:W3CDTF">2022-03-09T19:09:10Z</dcterms:modified>
</cp:coreProperties>
</file>