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tino.lasso\Desktop\"/>
    </mc:Choice>
  </mc:AlternateContent>
  <xr:revisionPtr revIDLastSave="0" documentId="13_ncr:1_{6A0D404C-F766-4126-B996-01F07891E9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2" sheetId="2" r:id="rId1"/>
    <sheet name="Hoja3" sheetId="3" r:id="rId2"/>
  </sheets>
  <externalReferences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2" l="1"/>
  <c r="E22" i="2"/>
  <c r="D22" i="2"/>
  <c r="H21" i="2"/>
  <c r="I21" i="2" s="1"/>
  <c r="E21" i="2"/>
  <c r="J21" i="2" s="1"/>
  <c r="D21" i="2"/>
  <c r="H20" i="2"/>
  <c r="I20" i="2" s="1"/>
  <c r="E20" i="2"/>
  <c r="J20" i="2" s="1"/>
  <c r="D20" i="2"/>
  <c r="H19" i="2"/>
  <c r="E19" i="2"/>
  <c r="F19" i="2" s="1"/>
  <c r="D19" i="2"/>
  <c r="H18" i="2"/>
  <c r="E18" i="2"/>
  <c r="D18" i="2"/>
  <c r="D16" i="2" s="1"/>
  <c r="D15" i="2" s="1"/>
  <c r="H17" i="2"/>
  <c r="E17" i="2"/>
  <c r="J17" i="2" s="1"/>
  <c r="K17" i="2" s="1"/>
  <c r="D17" i="2"/>
  <c r="F18" i="2" l="1"/>
  <c r="F17" i="2"/>
  <c r="I18" i="2"/>
  <c r="K21" i="2"/>
  <c r="F22" i="2"/>
  <c r="E16" i="2"/>
  <c r="F16" i="2" s="1"/>
  <c r="I17" i="2"/>
  <c r="I19" i="2"/>
  <c r="K20" i="2"/>
  <c r="F21" i="2"/>
  <c r="I22" i="2"/>
  <c r="J16" i="2"/>
  <c r="J19" i="2"/>
  <c r="K19" i="2" s="1"/>
  <c r="F20" i="2"/>
  <c r="H16" i="2"/>
  <c r="J18" i="2"/>
  <c r="K18" i="2" s="1"/>
  <c r="J22" i="2"/>
  <c r="K22" i="2" s="1"/>
  <c r="E15" i="2" l="1"/>
  <c r="I16" i="2"/>
  <c r="H15" i="2"/>
  <c r="I15" i="2" s="1"/>
  <c r="K16" i="2"/>
  <c r="J15" i="2"/>
  <c r="F15" i="2"/>
  <c r="K15" i="2" l="1"/>
</calcChain>
</file>

<file path=xl/sharedStrings.xml><?xml version="1.0" encoding="utf-8"?>
<sst xmlns="http://schemas.openxmlformats.org/spreadsheetml/2006/main" count="19" uniqueCount="18">
  <si>
    <t>AL 31 DE MARZO DE 2020</t>
  </si>
  <si>
    <t>DETALLE</t>
  </si>
  <si>
    <t>Presupuesto Modificado</t>
  </si>
  <si>
    <t>Ejecución Real Acumulada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</si>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</sst>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164" fontId="7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1" applyNumberFormat="1"/>
    <xf numFmtId="0" fontId="1" fillId="4" borderId="0" xfId="1" applyNumberFormat="1" applyFill="1" applyBorder="1"/>
    <xf numFmtId="0" fontId="4" fillId="0" borderId="0" xfId="1" applyNumberFormat="1" applyFont="1"/>
    <xf numFmtId="0" fontId="3" fillId="0" borderId="0" xfId="1" applyNumberFormat="1" applyFont="1"/>
    <xf numFmtId="0" fontId="5" fillId="0" borderId="0" xfId="1" applyNumberFormat="1" applyFont="1"/>
    <xf numFmtId="0" fontId="5" fillId="4" borderId="0" xfId="1" applyNumberFormat="1" applyFont="1" applyFill="1" applyBorder="1"/>
    <xf numFmtId="0" fontId="7" fillId="4" borderId="0" xfId="1" applyNumberFormat="1" applyFont="1" applyFill="1"/>
    <xf numFmtId="0" fontId="7" fillId="4" borderId="0" xfId="1" applyNumberFormat="1" applyFont="1" applyFill="1" applyBorder="1"/>
    <xf numFmtId="0" fontId="6" fillId="5" borderId="1" xfId="1" applyNumberFormat="1" applyFont="1" applyFill="1" applyBorder="1" applyAlignment="1">
      <alignment horizontal="centerContinuous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Continuous" vertical="center" wrapText="1"/>
    </xf>
    <xf numFmtId="0" fontId="8" fillId="4" borderId="0" xfId="1" applyNumberFormat="1" applyFont="1" applyFill="1" applyBorder="1" applyAlignment="1">
      <alignment vertical="center" wrapText="1"/>
    </xf>
    <xf numFmtId="3" fontId="9" fillId="0" borderId="7" xfId="1" applyNumberFormat="1" applyFont="1" applyFill="1" applyBorder="1" applyAlignment="1">
      <alignment vertical="center"/>
    </xf>
    <xf numFmtId="9" fontId="9" fillId="4" borderId="8" xfId="1" applyNumberFormat="1" applyFont="1" applyFill="1" applyBorder="1" applyAlignment="1">
      <alignment horizontal="center" vertical="center"/>
    </xf>
    <xf numFmtId="0" fontId="10" fillId="4" borderId="0" xfId="1" applyNumberFormat="1" applyFont="1" applyFill="1" applyBorder="1"/>
    <xf numFmtId="3" fontId="9" fillId="0" borderId="9" xfId="1" applyNumberFormat="1" applyFont="1" applyFill="1" applyBorder="1" applyAlignment="1">
      <alignment vertical="center"/>
    </xf>
    <xf numFmtId="9" fontId="10" fillId="0" borderId="10" xfId="2" applyNumberFormat="1" applyFont="1" applyFill="1" applyBorder="1" applyAlignment="1">
      <alignment horizontal="center" vertical="center"/>
    </xf>
    <xf numFmtId="3" fontId="9" fillId="4" borderId="11" xfId="1" applyNumberFormat="1" applyFont="1" applyFill="1" applyBorder="1" applyAlignment="1">
      <alignment vertical="center"/>
    </xf>
    <xf numFmtId="9" fontId="9" fillId="0" borderId="12" xfId="2" applyNumberFormat="1" applyFont="1" applyFill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0" fontId="11" fillId="4" borderId="14" xfId="1" applyNumberFormat="1" applyFont="1" applyFill="1" applyBorder="1" applyAlignment="1">
      <alignment horizontal="center" vertical="center"/>
    </xf>
    <xf numFmtId="3" fontId="11" fillId="0" borderId="14" xfId="1" applyNumberFormat="1" applyFont="1" applyFill="1" applyBorder="1" applyAlignment="1">
      <alignment vertical="center"/>
    </xf>
    <xf numFmtId="9" fontId="11" fillId="4" borderId="15" xfId="1" applyNumberFormat="1" applyFont="1" applyFill="1" applyBorder="1" applyAlignment="1">
      <alignment horizontal="center" vertical="center"/>
    </xf>
    <xf numFmtId="0" fontId="12" fillId="4" borderId="0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center"/>
    </xf>
    <xf numFmtId="9" fontId="12" fillId="0" borderId="10" xfId="2" applyNumberFormat="1" applyFont="1" applyFill="1" applyBorder="1" applyAlignment="1">
      <alignment horizontal="center" vertical="center"/>
    </xf>
    <xf numFmtId="3" fontId="11" fillId="4" borderId="10" xfId="1" applyNumberFormat="1" applyFont="1" applyFill="1" applyBorder="1" applyAlignment="1">
      <alignment vertical="center"/>
    </xf>
    <xf numFmtId="9" fontId="11" fillId="0" borderId="12" xfId="2" applyNumberFormat="1" applyFont="1" applyFill="1" applyBorder="1" applyAlignment="1">
      <alignment horizontal="center" vertical="center"/>
    </xf>
    <xf numFmtId="0" fontId="7" fillId="0" borderId="17" xfId="1" applyNumberFormat="1" applyFont="1" applyBorder="1" applyAlignment="1">
      <alignment horizontal="center" vertical="center"/>
    </xf>
    <xf numFmtId="3" fontId="7" fillId="4" borderId="14" xfId="1" applyNumberFormat="1" applyFont="1" applyFill="1" applyBorder="1" applyAlignment="1">
      <alignment horizontal="right" vertical="center"/>
    </xf>
    <xf numFmtId="3" fontId="7" fillId="4" borderId="14" xfId="1" applyNumberFormat="1" applyFont="1" applyFill="1" applyBorder="1" applyAlignment="1">
      <alignment vertical="center"/>
    </xf>
    <xf numFmtId="9" fontId="7" fillId="4" borderId="15" xfId="1" applyNumberFormat="1" applyFont="1" applyFill="1" applyBorder="1" applyAlignment="1">
      <alignment horizontal="center" vertical="center"/>
    </xf>
    <xf numFmtId="0" fontId="13" fillId="4" borderId="0" xfId="1" applyNumberFormat="1" applyFont="1" applyFill="1" applyBorder="1" applyAlignment="1">
      <alignment vertical="center"/>
    </xf>
    <xf numFmtId="3" fontId="7" fillId="4" borderId="16" xfId="1" applyNumberFormat="1" applyFont="1" applyFill="1" applyBorder="1" applyAlignment="1">
      <alignment horizontal="right" vertical="center"/>
    </xf>
    <xf numFmtId="9" fontId="6" fillId="0" borderId="10" xfId="2" applyNumberFormat="1" applyFont="1" applyFill="1" applyBorder="1" applyAlignment="1">
      <alignment horizontal="center" vertical="center"/>
    </xf>
    <xf numFmtId="9" fontId="7" fillId="0" borderId="12" xfId="2" applyNumberFormat="1" applyFont="1" applyFill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/>
    </xf>
    <xf numFmtId="0" fontId="5" fillId="4" borderId="21" xfId="1" applyNumberFormat="1" applyFont="1" applyFill="1" applyBorder="1" applyAlignment="1">
      <alignment horizontal="center" vertical="center"/>
    </xf>
    <xf numFmtId="0" fontId="11" fillId="4" borderId="21" xfId="1" applyNumberFormat="1" applyFont="1" applyFill="1" applyBorder="1" applyAlignment="1">
      <alignment horizontal="center" vertical="center"/>
    </xf>
    <xf numFmtId="3" fontId="11" fillId="0" borderId="21" xfId="1" applyNumberFormat="1" applyFont="1" applyFill="1" applyBorder="1" applyAlignment="1">
      <alignment vertical="center"/>
    </xf>
    <xf numFmtId="3" fontId="11" fillId="0" borderId="21" xfId="1" applyNumberFormat="1" applyFont="1" applyFill="1" applyBorder="1" applyAlignment="1">
      <alignment horizontal="right" vertical="center"/>
    </xf>
    <xf numFmtId="9" fontId="11" fillId="4" borderId="22" xfId="1" applyNumberFormat="1" applyFont="1" applyFill="1" applyBorder="1" applyAlignment="1">
      <alignment horizontal="center" vertical="center"/>
    </xf>
    <xf numFmtId="3" fontId="11" fillId="0" borderId="23" xfId="1" applyNumberFormat="1" applyFont="1" applyFill="1" applyBorder="1" applyAlignment="1">
      <alignment vertical="center"/>
    </xf>
    <xf numFmtId="9" fontId="12" fillId="0" borderId="24" xfId="2" applyNumberFormat="1" applyFont="1" applyFill="1" applyBorder="1" applyAlignment="1">
      <alignment horizontal="center" vertical="center"/>
    </xf>
    <xf numFmtId="9" fontId="11" fillId="0" borderId="25" xfId="2" applyNumberFormat="1" applyFont="1" applyFill="1" applyBorder="1" applyAlignment="1">
      <alignment horizontal="center" vertical="center"/>
    </xf>
    <xf numFmtId="0" fontId="13" fillId="0" borderId="0" xfId="1" applyNumberFormat="1" applyFont="1"/>
    <xf numFmtId="0" fontId="14" fillId="0" borderId="0" xfId="1" applyNumberFormat="1" applyFont="1"/>
    <xf numFmtId="0" fontId="5" fillId="0" borderId="0" xfId="1" applyNumberFormat="1" applyFont="1" applyAlignment="1">
      <alignment vertical="center"/>
    </xf>
    <xf numFmtId="0" fontId="15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4" fillId="4" borderId="0" xfId="1" applyNumberFormat="1" applyFont="1" applyFill="1" applyBorder="1" applyAlignment="1">
      <alignment vertical="center"/>
    </xf>
    <xf numFmtId="0" fontId="1" fillId="0" borderId="0" xfId="1" applyNumberFormat="1" applyAlignment="1">
      <alignment vertical="center"/>
    </xf>
    <xf numFmtId="0" fontId="16" fillId="0" borderId="0" xfId="1" applyNumberFormat="1" applyFont="1" applyAlignment="1">
      <alignment vertical="center"/>
    </xf>
    <xf numFmtId="0" fontId="6" fillId="0" borderId="0" xfId="1" applyNumberFormat="1" applyFont="1" applyAlignment="1" applyProtection="1">
      <alignment horizontal="center"/>
      <protection locked="0"/>
    </xf>
    <xf numFmtId="0" fontId="3" fillId="0" borderId="0" xfId="1" applyNumberFormat="1" applyFont="1" applyAlignment="1">
      <alignment horizontal="center"/>
    </xf>
    <xf numFmtId="0" fontId="7" fillId="4" borderId="18" xfId="1" applyNumberFormat="1" applyFont="1" applyFill="1" applyBorder="1" applyAlignment="1">
      <alignment horizontal="left" vertical="center" wrapText="1"/>
    </xf>
    <xf numFmtId="0" fontId="7" fillId="4" borderId="19" xfId="1" applyNumberFormat="1" applyFont="1" applyFill="1" applyBorder="1" applyAlignment="1">
      <alignment horizontal="left" vertical="center" wrapText="1"/>
    </xf>
    <xf numFmtId="0" fontId="2" fillId="0" borderId="0" xfId="1" applyNumberFormat="1" applyFont="1" applyAlignment="1">
      <alignment horizontal="center"/>
    </xf>
    <xf numFmtId="0" fontId="8" fillId="6" borderId="2" xfId="2" applyNumberFormat="1" applyFont="1" applyFill="1" applyBorder="1" applyAlignment="1">
      <alignment horizontal="center" vertical="center" wrapText="1"/>
    </xf>
    <xf numFmtId="0" fontId="8" fillId="6" borderId="3" xfId="2" applyNumberFormat="1" applyFont="1" applyFill="1" applyBorder="1" applyAlignment="1">
      <alignment horizontal="center" vertical="center" wrapText="1"/>
    </xf>
    <xf numFmtId="0" fontId="9" fillId="4" borderId="4" xfId="1" applyNumberFormat="1" applyFont="1" applyFill="1" applyBorder="1" applyAlignment="1">
      <alignment horizontal="center" vertical="center"/>
    </xf>
    <xf numFmtId="0" fontId="9" fillId="4" borderId="5" xfId="1" applyNumberFormat="1" applyFont="1" applyFill="1" applyBorder="1" applyAlignment="1">
      <alignment horizontal="center" vertical="center"/>
    </xf>
    <xf numFmtId="0" fontId="9" fillId="4" borderId="6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47625</xdr:rowOff>
    </xdr:from>
    <xdr:to>
      <xdr:col>4</xdr:col>
      <xdr:colOff>666750</xdr:colOff>
      <xdr:row>4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47625"/>
          <a:ext cx="762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ino.lasso/AppData/Local/Microsoft/Windows/INetCache/Content.Outlook/GGVA4LSS/Copia%20de%20EJECUCI&#211;N%20MARZO%202020%20-%20NRS_3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-INV.EJECUCION.RESU (2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. INV. X PROYECTO (2)"/>
      <sheetName val="MP.PROGRAMATICA (2)"/>
      <sheetName val="RESUMEN PARA MEMO"/>
      <sheetName val="CUADRO CONTENCIÓN DEL GASTO"/>
      <sheetName val="Hoja1"/>
    </sheetNames>
    <sheetDataSet>
      <sheetData sheetId="0"/>
      <sheetData sheetId="1"/>
      <sheetData sheetId="2"/>
      <sheetData sheetId="3">
        <row r="15">
          <cell r="C15">
            <v>94923074</v>
          </cell>
          <cell r="D15">
            <v>24442201</v>
          </cell>
          <cell r="F15">
            <v>23719728.849999998</v>
          </cell>
        </row>
        <row r="16">
          <cell r="C16">
            <v>13856511</v>
          </cell>
          <cell r="D16">
            <v>11418825</v>
          </cell>
          <cell r="F16">
            <v>3860780.8</v>
          </cell>
        </row>
        <row r="17">
          <cell r="C17">
            <v>3572574</v>
          </cell>
          <cell r="D17">
            <v>2505261</v>
          </cell>
          <cell r="F17">
            <v>806855.03999999992</v>
          </cell>
        </row>
        <row r="18">
          <cell r="C18">
            <v>13</v>
          </cell>
          <cell r="D18">
            <v>13</v>
          </cell>
          <cell r="F18">
            <v>12.83</v>
          </cell>
        </row>
        <row r="19">
          <cell r="C19">
            <v>390202</v>
          </cell>
          <cell r="D19">
            <v>389122</v>
          </cell>
          <cell r="F19">
            <v>99816.85</v>
          </cell>
        </row>
      </sheetData>
      <sheetData sheetId="4"/>
      <sheetData sheetId="5">
        <row r="13">
          <cell r="E13">
            <v>4700100</v>
          </cell>
          <cell r="F13">
            <v>1584856</v>
          </cell>
          <cell r="G13">
            <v>862588.08000000007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zoomScaleNormal="100" workbookViewId="0">
      <selection activeCell="A10" sqref="A10:K10"/>
    </sheetView>
  </sheetViews>
  <sheetFormatPr baseColWidth="10" defaultRowHeight="15" x14ac:dyDescent="0.25"/>
  <cols>
    <col min="6" max="6" width="6.7109375" customWidth="1"/>
    <col min="7" max="7" width="1.85546875" customWidth="1"/>
    <col min="9" max="9" width="6" customWidth="1"/>
    <col min="11" max="11" width="5.85546875" customWidth="1"/>
  </cols>
  <sheetData>
    <row r="1" spans="1:11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2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2"/>
      <c r="H4" s="1"/>
      <c r="I4" s="1"/>
      <c r="J4" s="1"/>
      <c r="K4" s="1"/>
    </row>
    <row r="5" spans="1:11" ht="15.75" x14ac:dyDescent="0.25">
      <c r="A5" s="55" t="s">
        <v>12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.75" x14ac:dyDescent="0.25">
      <c r="A6" s="55" t="s">
        <v>13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5.75" x14ac:dyDescent="0.25">
      <c r="A7" s="55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.75" x14ac:dyDescent="0.25">
      <c r="A8" s="3"/>
      <c r="B8" s="4"/>
      <c r="C8" s="4"/>
      <c r="D8" s="4"/>
      <c r="E8" s="4"/>
      <c r="F8" s="5"/>
      <c r="G8" s="6"/>
      <c r="H8" s="3"/>
      <c r="I8" s="3"/>
      <c r="J8" s="3"/>
      <c r="K8" s="3"/>
    </row>
    <row r="9" spans="1:11" ht="15.75" x14ac:dyDescent="0.25">
      <c r="A9" s="55" t="s">
        <v>15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5.75" x14ac:dyDescent="0.25">
      <c r="A10" s="55" t="s">
        <v>16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5">
      <c r="A11" s="54" t="s">
        <v>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15.75" thickBot="1" x14ac:dyDescent="0.3">
      <c r="A13" s="1"/>
      <c r="B13" s="7"/>
      <c r="C13" s="7"/>
      <c r="D13" s="7"/>
      <c r="E13" s="7"/>
      <c r="F13" s="7"/>
      <c r="G13" s="8"/>
      <c r="H13" s="1"/>
      <c r="I13" s="1"/>
      <c r="J13" s="1"/>
      <c r="K13" s="1"/>
    </row>
    <row r="14" spans="1:11" ht="23.25" thickBot="1" x14ac:dyDescent="0.3">
      <c r="A14" s="9" t="s">
        <v>1</v>
      </c>
      <c r="B14" s="9"/>
      <c r="C14" s="9"/>
      <c r="D14" s="10" t="s">
        <v>2</v>
      </c>
      <c r="E14" s="11" t="s">
        <v>3</v>
      </c>
      <c r="F14" s="11"/>
      <c r="G14" s="12"/>
      <c r="H14" s="59" t="s">
        <v>4</v>
      </c>
      <c r="I14" s="60"/>
      <c r="J14" s="11" t="s">
        <v>3</v>
      </c>
      <c r="K14" s="11"/>
    </row>
    <row r="15" spans="1:11" x14ac:dyDescent="0.25">
      <c r="A15" s="61" t="s">
        <v>5</v>
      </c>
      <c r="B15" s="62"/>
      <c r="C15" s="63"/>
      <c r="D15" s="13">
        <f>+D16+D22</f>
        <v>117442474</v>
      </c>
      <c r="E15" s="13">
        <f>+E16+E22</f>
        <v>29349782.449999996</v>
      </c>
      <c r="F15" s="14">
        <f t="shared" ref="F15:F22" si="0">+E15/D15</f>
        <v>0.24990773312558109</v>
      </c>
      <c r="G15" s="15"/>
      <c r="H15" s="16">
        <f>+H16+H22</f>
        <v>40340278</v>
      </c>
      <c r="I15" s="17">
        <f t="shared" ref="I15:I22" si="1">+H15/D15</f>
        <v>0.34348968159509308</v>
      </c>
      <c r="J15" s="18">
        <f t="shared" ref="J15:J22" si="2">+E15</f>
        <v>29349782.449999996</v>
      </c>
      <c r="K15" s="19">
        <f t="shared" ref="K15:K22" si="3">+J15/H15</f>
        <v>0.72755528481980203</v>
      </c>
    </row>
    <row r="16" spans="1:11" x14ac:dyDescent="0.25">
      <c r="A16" s="20" t="s">
        <v>6</v>
      </c>
      <c r="B16" s="21"/>
      <c r="C16" s="21"/>
      <c r="D16" s="22">
        <f>SUM(D17:D21)</f>
        <v>112742374</v>
      </c>
      <c r="E16" s="22">
        <f>SUM(E17:E21)</f>
        <v>28487194.369999997</v>
      </c>
      <c r="F16" s="23">
        <f t="shared" si="0"/>
        <v>0.25267513322009699</v>
      </c>
      <c r="G16" s="24"/>
      <c r="H16" s="25">
        <f>SUM(H17:H21)</f>
        <v>38755422</v>
      </c>
      <c r="I16" s="26">
        <f>+H16/D16</f>
        <v>0.34375204836470802</v>
      </c>
      <c r="J16" s="27">
        <f t="shared" si="2"/>
        <v>28487194.369999997</v>
      </c>
      <c r="K16" s="28">
        <f t="shared" si="3"/>
        <v>0.73505055292650401</v>
      </c>
    </row>
    <row r="17" spans="1:11" x14ac:dyDescent="0.25">
      <c r="A17" s="29"/>
      <c r="B17" s="56" t="s">
        <v>7</v>
      </c>
      <c r="C17" s="57"/>
      <c r="D17" s="30">
        <f>'[1]PGN.FUNC.XCTA'!C15</f>
        <v>94923074</v>
      </c>
      <c r="E17" s="31">
        <f>'[1]PGN.FUNC.XCTA'!F15</f>
        <v>23719728.849999998</v>
      </c>
      <c r="F17" s="32">
        <f t="shared" si="0"/>
        <v>0.24988369898345261</v>
      </c>
      <c r="G17" s="33"/>
      <c r="H17" s="34">
        <f>'[1]PGN.FUNC.XCTA'!D15</f>
        <v>24442201</v>
      </c>
      <c r="I17" s="35">
        <f t="shared" si="1"/>
        <v>0.25749483207844703</v>
      </c>
      <c r="J17" s="31">
        <f t="shared" si="2"/>
        <v>23719728.849999998</v>
      </c>
      <c r="K17" s="36">
        <f t="shared" si="3"/>
        <v>0.97044160834779147</v>
      </c>
    </row>
    <row r="18" spans="1:11" x14ac:dyDescent="0.25">
      <c r="A18" s="29"/>
      <c r="B18" s="56" t="s">
        <v>8</v>
      </c>
      <c r="C18" s="57"/>
      <c r="D18" s="30">
        <f>'[1]PGN.FUNC.XCTA'!C16</f>
        <v>13856511</v>
      </c>
      <c r="E18" s="31">
        <f>'[1]PGN.FUNC.XCTA'!F16</f>
        <v>3860780.8</v>
      </c>
      <c r="F18" s="32">
        <f t="shared" si="0"/>
        <v>0.27862575218249386</v>
      </c>
      <c r="G18" s="33"/>
      <c r="H18" s="34">
        <f>'[1]PGN.FUNC.XCTA'!D16</f>
        <v>11418825</v>
      </c>
      <c r="I18" s="35">
        <f t="shared" si="1"/>
        <v>0.82407649371475977</v>
      </c>
      <c r="J18" s="31">
        <f t="shared" si="2"/>
        <v>3860780.8</v>
      </c>
      <c r="K18" s="36">
        <f t="shared" si="3"/>
        <v>0.33810666158733493</v>
      </c>
    </row>
    <row r="19" spans="1:11" x14ac:dyDescent="0.25">
      <c r="A19" s="29"/>
      <c r="B19" s="56" t="s">
        <v>9</v>
      </c>
      <c r="C19" s="57"/>
      <c r="D19" s="30">
        <f>'[1]PGN.FUNC.XCTA'!C17</f>
        <v>3572574</v>
      </c>
      <c r="E19" s="31">
        <f>'[1]PGN.FUNC.XCTA'!F17</f>
        <v>806855.03999999992</v>
      </c>
      <c r="F19" s="32">
        <f t="shared" si="0"/>
        <v>0.22584697755735778</v>
      </c>
      <c r="G19" s="33"/>
      <c r="H19" s="34">
        <f>'[1]PGN.FUNC.XCTA'!D17</f>
        <v>2505261</v>
      </c>
      <c r="I19" s="35">
        <f t="shared" si="1"/>
        <v>0.70124817568509423</v>
      </c>
      <c r="J19" s="31">
        <f t="shared" si="2"/>
        <v>806855.03999999992</v>
      </c>
      <c r="K19" s="36">
        <f t="shared" si="3"/>
        <v>0.32206426396291643</v>
      </c>
    </row>
    <row r="20" spans="1:11" x14ac:dyDescent="0.25">
      <c r="A20" s="29"/>
      <c r="B20" s="56" t="s">
        <v>10</v>
      </c>
      <c r="C20" s="57"/>
      <c r="D20" s="30">
        <f>'[1]PGN.FUNC.XCTA'!C18</f>
        <v>13</v>
      </c>
      <c r="E20" s="31">
        <f>'[1]PGN.FUNC.XCTA'!F18</f>
        <v>12.83</v>
      </c>
      <c r="F20" s="32">
        <f t="shared" si="0"/>
        <v>0.9869230769230769</v>
      </c>
      <c r="G20" s="33"/>
      <c r="H20" s="34">
        <f>'[1]PGN.FUNC.XCTA'!D18</f>
        <v>13</v>
      </c>
      <c r="I20" s="35">
        <f t="shared" si="1"/>
        <v>1</v>
      </c>
      <c r="J20" s="31">
        <f t="shared" si="2"/>
        <v>12.83</v>
      </c>
      <c r="K20" s="36">
        <f t="shared" si="3"/>
        <v>0.9869230769230769</v>
      </c>
    </row>
    <row r="21" spans="1:11" x14ac:dyDescent="0.25">
      <c r="A21" s="29"/>
      <c r="B21" s="56" t="s">
        <v>11</v>
      </c>
      <c r="C21" s="57"/>
      <c r="D21" s="30">
        <f>'[1]PGN.FUNC.XCTA'!C19</f>
        <v>390202</v>
      </c>
      <c r="E21" s="31">
        <f>'[1]PGN.FUNC.XCTA'!F19</f>
        <v>99816.85</v>
      </c>
      <c r="F21" s="32">
        <f t="shared" si="0"/>
        <v>0.25580814552462572</v>
      </c>
      <c r="G21" s="33"/>
      <c r="H21" s="34">
        <f>'[1]PGN.FUNC.XCTA'!D19</f>
        <v>389122</v>
      </c>
      <c r="I21" s="35">
        <f t="shared" si="1"/>
        <v>0.99723220280777647</v>
      </c>
      <c r="J21" s="31">
        <f t="shared" si="2"/>
        <v>99816.85</v>
      </c>
      <c r="K21" s="36">
        <f t="shared" si="3"/>
        <v>0.25651813570037163</v>
      </c>
    </row>
    <row r="22" spans="1:11" ht="15.75" thickBot="1" x14ac:dyDescent="0.3">
      <c r="A22" s="37" t="s">
        <v>17</v>
      </c>
      <c r="B22" s="38"/>
      <c r="C22" s="39"/>
      <c r="D22" s="40">
        <f>'[1]PGN.INV.PORMENORIZADO'!E13</f>
        <v>4700100</v>
      </c>
      <c r="E22" s="41">
        <f>'[1]PGN.INV.PORMENORIZADO'!G13</f>
        <v>862588.08000000007</v>
      </c>
      <c r="F22" s="42">
        <f t="shared" si="0"/>
        <v>0.1835254739260867</v>
      </c>
      <c r="G22" s="24"/>
      <c r="H22" s="43">
        <f>'[1]PGN.INV.PORMENORIZADO'!F13</f>
        <v>1584856</v>
      </c>
      <c r="I22" s="44">
        <f t="shared" si="1"/>
        <v>0.33719622986744963</v>
      </c>
      <c r="J22" s="40">
        <f t="shared" si="2"/>
        <v>862588.08000000007</v>
      </c>
      <c r="K22" s="45">
        <f t="shared" si="3"/>
        <v>0.54426905662091707</v>
      </c>
    </row>
    <row r="23" spans="1:11" x14ac:dyDescent="0.25">
      <c r="A23" s="46"/>
      <c r="B23" s="47"/>
      <c r="C23" s="47"/>
      <c r="D23" s="1"/>
      <c r="E23" s="1"/>
      <c r="F23" s="1"/>
      <c r="G23" s="2"/>
      <c r="H23" s="1"/>
      <c r="I23" s="1"/>
      <c r="J23" s="1"/>
      <c r="K23" s="1"/>
    </row>
    <row r="24" spans="1:11" x14ac:dyDescent="0.25">
      <c r="A24" s="48"/>
      <c r="B24" s="49"/>
      <c r="C24" s="49"/>
      <c r="D24" s="50"/>
      <c r="E24" s="50"/>
      <c r="F24" s="50"/>
      <c r="G24" s="51"/>
      <c r="H24" s="51"/>
      <c r="I24" s="52"/>
      <c r="J24" s="52"/>
      <c r="K24" s="52"/>
    </row>
    <row r="25" spans="1:11" x14ac:dyDescent="0.25">
      <c r="A25" s="53"/>
      <c r="B25" s="49"/>
      <c r="C25" s="49"/>
      <c r="D25" s="50"/>
      <c r="E25" s="50"/>
      <c r="F25" s="50"/>
      <c r="G25" s="51"/>
      <c r="H25" s="51"/>
      <c r="I25" s="52"/>
      <c r="J25" s="52"/>
      <c r="K25" s="52"/>
    </row>
  </sheetData>
  <mergeCells count="14">
    <mergeCell ref="B20:C20"/>
    <mergeCell ref="B21:C21"/>
    <mergeCell ref="A12:K12"/>
    <mergeCell ref="H14:I14"/>
    <mergeCell ref="A15:C15"/>
    <mergeCell ref="B17:C17"/>
    <mergeCell ref="B18:C18"/>
    <mergeCell ref="B19:C19"/>
    <mergeCell ref="A11:K11"/>
    <mergeCell ref="A5:K5"/>
    <mergeCell ref="A6:K6"/>
    <mergeCell ref="A7:K7"/>
    <mergeCell ref="A9:K9"/>
    <mergeCell ref="A10:K10"/>
  </mergeCells>
  <pageMargins left="0.7" right="0.7" top="0.75" bottom="0.7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María Pinzon Amador</dc:creator>
  <cp:lastModifiedBy>Laurentino Ediño Lasso Perez</cp:lastModifiedBy>
  <cp:lastPrinted>2020-04-30T18:07:46Z</cp:lastPrinted>
  <dcterms:created xsi:type="dcterms:W3CDTF">2020-04-30T17:38:03Z</dcterms:created>
  <dcterms:modified xsi:type="dcterms:W3CDTF">2020-04-30T18:07:58Z</dcterms:modified>
</cp:coreProperties>
</file>