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nny.zhang\Downloads\"/>
    </mc:Choice>
  </mc:AlternateContent>
  <bookViews>
    <workbookView xWindow="0" yWindow="0" windowWidth="28800" windowHeight="1233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1" l="1"/>
  <c r="I22" i="1" s="1"/>
  <c r="E22" i="1"/>
  <c r="F22" i="1" s="1"/>
  <c r="D22" i="1"/>
  <c r="H21" i="1"/>
  <c r="E21" i="1"/>
  <c r="J21" i="1" s="1"/>
  <c r="K21" i="1" s="1"/>
  <c r="D21" i="1"/>
  <c r="I21" i="1" s="1"/>
  <c r="H20" i="1"/>
  <c r="I20" i="1" s="1"/>
  <c r="E20" i="1"/>
  <c r="F20" i="1" s="1"/>
  <c r="D20" i="1"/>
  <c r="H19" i="1"/>
  <c r="E19" i="1"/>
  <c r="J19" i="1" s="1"/>
  <c r="K19" i="1" s="1"/>
  <c r="D19" i="1"/>
  <c r="I19" i="1" s="1"/>
  <c r="H18" i="1"/>
  <c r="I18" i="1" s="1"/>
  <c r="E18" i="1"/>
  <c r="F18" i="1" s="1"/>
  <c r="D18" i="1"/>
  <c r="H17" i="1"/>
  <c r="E17" i="1"/>
  <c r="J17" i="1" s="1"/>
  <c r="K17" i="1" s="1"/>
  <c r="D17" i="1"/>
  <c r="D16" i="1" s="1"/>
  <c r="D15" i="1" s="1"/>
  <c r="H16" i="1"/>
  <c r="I16" i="1" s="1"/>
  <c r="E16" i="1"/>
  <c r="F16" i="1" s="1"/>
  <c r="J16" i="1" l="1"/>
  <c r="K16" i="1" s="1"/>
  <c r="F17" i="1"/>
  <c r="I17" i="1"/>
  <c r="J18" i="1"/>
  <c r="K18" i="1" s="1"/>
  <c r="F19" i="1"/>
  <c r="J20" i="1"/>
  <c r="K20" i="1" s="1"/>
  <c r="F21" i="1"/>
  <c r="J22" i="1"/>
  <c r="K22" i="1" s="1"/>
  <c r="E15" i="1"/>
  <c r="H15" i="1"/>
  <c r="I15" i="1" s="1"/>
  <c r="J15" i="1" l="1"/>
  <c r="K15" i="1" s="1"/>
  <c r="F15" i="1"/>
</calcChain>
</file>

<file path=xl/sharedStrings.xml><?xml version="1.0" encoding="utf-8"?>
<sst xmlns="http://schemas.openxmlformats.org/spreadsheetml/2006/main" count="19" uniqueCount="18">
  <si>
    <t>PROCURADURÍA GENERAL DE LA NACIÓN</t>
  </si>
  <si>
    <t>SECRETARÍA ADMINISTRATIVA</t>
  </si>
  <si>
    <t>DEPARTAMENTO DE PRESUPUESTO</t>
  </si>
  <si>
    <t>EJECUCIÓN PRESUPUESTARIA</t>
  </si>
  <si>
    <t>FUNCIONAMIENTO E INVERSIÓN</t>
  </si>
  <si>
    <t>AL 29 DE FEBRERO DE 2020</t>
  </si>
  <si>
    <t>DETALLE</t>
  </si>
  <si>
    <t>Presupuesto Modificado</t>
  </si>
  <si>
    <t>Ejecución Real Acumulada</t>
  </si>
  <si>
    <t>Asignación Acumulada</t>
  </si>
  <si>
    <t>TOTAL</t>
  </si>
  <si>
    <t>FUNCIONAMIENTO</t>
  </si>
  <si>
    <t>Servicios Personales</t>
  </si>
  <si>
    <t>Servicios No Personales</t>
  </si>
  <si>
    <t>Materiales y Suministros</t>
  </si>
  <si>
    <t>Maquinaria y Equipo</t>
  </si>
  <si>
    <t>Transferencias Corrientes</t>
  </si>
  <si>
    <t>INVERSIÓN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</si>
</sst>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[$€-2]\ * #,##0.00_ ;_ [$€-2]\ * \-#,##0.00_ ;_ [$€-2]\ * &quot;-&quot;??_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double"/>
      <sz val="11"/>
      <name val="Arial"/>
      <family val="2"/>
    </font>
    <font>
      <b/>
      <u/>
      <sz val="11"/>
      <name val="Arial"/>
      <family val="2"/>
    </font>
    <font>
      <b/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theme="0" tint="-0.24994659260841701"/>
      </bottom>
      <diagonal/>
    </border>
    <border>
      <left/>
      <right/>
      <top style="medium">
        <color indexed="64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medium">
        <color indexed="64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/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/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64"/>
      </left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 style="hair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medium">
        <color indexed="64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medium">
        <color indexed="64"/>
      </bottom>
      <diagonal/>
    </border>
    <border>
      <left style="hair">
        <color theme="0" tint="-0.24994659260841701"/>
      </left>
      <right style="medium">
        <color indexed="64"/>
      </right>
      <top style="hair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theme="0" tint="-0.24994659260841701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medium">
        <color indexed="64"/>
      </right>
      <top style="hair">
        <color indexed="22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/>
    <xf numFmtId="164" fontId="3" fillId="0" borderId="0" applyNumberFormat="0" applyFill="0" applyBorder="0" applyAlignment="0" applyProtection="0"/>
  </cellStyleXfs>
  <cellXfs count="64">
    <xf numFmtId="0" fontId="0" fillId="0" borderId="0" xfId="0"/>
    <xf numFmtId="0" fontId="2" fillId="0" borderId="0" xfId="1" applyNumberFormat="1" applyFont="1"/>
    <xf numFmtId="0" fontId="2" fillId="0" borderId="0" xfId="1" applyNumberFormat="1" applyFont="1" applyAlignment="1">
      <alignment vertical="center"/>
    </xf>
    <xf numFmtId="0" fontId="2" fillId="2" borderId="0" xfId="1" applyNumberFormat="1" applyFont="1" applyFill="1" applyBorder="1" applyAlignment="1">
      <alignment vertical="center"/>
    </xf>
    <xf numFmtId="0" fontId="1" fillId="0" borderId="0" xfId="1" applyNumberFormat="1" applyFont="1"/>
    <xf numFmtId="0" fontId="1" fillId="2" borderId="0" xfId="1" applyNumberFormat="1" applyFont="1" applyFill="1" applyBorder="1"/>
    <xf numFmtId="0" fontId="4" fillId="0" borderId="0" xfId="1" applyNumberFormat="1" applyFont="1"/>
    <xf numFmtId="0" fontId="4" fillId="2" borderId="0" xfId="1" applyNumberFormat="1" applyFont="1" applyFill="1" applyBorder="1"/>
    <xf numFmtId="0" fontId="5" fillId="2" borderId="0" xfId="1" applyNumberFormat="1" applyFont="1" applyFill="1"/>
    <xf numFmtId="0" fontId="5" fillId="2" borderId="0" xfId="1" applyNumberFormat="1" applyFont="1" applyFill="1" applyBorder="1"/>
    <xf numFmtId="0" fontId="4" fillId="3" borderId="1" xfId="1" applyNumberFormat="1" applyFont="1" applyFill="1" applyBorder="1" applyAlignment="1">
      <alignment horizontal="centerContinuous" vertical="center" wrapText="1"/>
    </xf>
    <xf numFmtId="0" fontId="4" fillId="4" borderId="1" xfId="2" applyNumberFormat="1" applyFont="1" applyFill="1" applyBorder="1" applyAlignment="1">
      <alignment horizontal="center" vertical="center" wrapText="1"/>
    </xf>
    <xf numFmtId="0" fontId="4" fillId="5" borderId="1" xfId="2" applyNumberFormat="1" applyFont="1" applyFill="1" applyBorder="1" applyAlignment="1">
      <alignment horizontal="centerContinuous" vertical="center" wrapText="1"/>
    </xf>
    <xf numFmtId="0" fontId="4" fillId="2" borderId="0" xfId="1" applyNumberFormat="1" applyFont="1" applyFill="1" applyBorder="1" applyAlignment="1">
      <alignment vertical="center" wrapText="1"/>
    </xf>
    <xf numFmtId="0" fontId="5" fillId="0" borderId="0" xfId="1" applyNumberFormat="1" applyFont="1"/>
    <xf numFmtId="3" fontId="6" fillId="0" borderId="7" xfId="1" applyNumberFormat="1" applyFont="1" applyFill="1" applyBorder="1" applyAlignment="1">
      <alignment vertical="center"/>
    </xf>
    <xf numFmtId="9" fontId="6" fillId="2" borderId="8" xfId="1" applyNumberFormat="1" applyFont="1" applyFill="1" applyBorder="1" applyAlignment="1">
      <alignment horizontal="center" vertical="center"/>
    </xf>
    <xf numFmtId="0" fontId="6" fillId="2" borderId="0" xfId="1" applyNumberFormat="1" applyFont="1" applyFill="1" applyBorder="1"/>
    <xf numFmtId="3" fontId="6" fillId="0" borderId="9" xfId="1" applyNumberFormat="1" applyFont="1" applyFill="1" applyBorder="1" applyAlignment="1">
      <alignment vertical="center"/>
    </xf>
    <xf numFmtId="9" fontId="6" fillId="0" borderId="10" xfId="2" applyNumberFormat="1" applyFont="1" applyFill="1" applyBorder="1" applyAlignment="1">
      <alignment horizontal="center" vertical="center"/>
    </xf>
    <xf numFmtId="3" fontId="6" fillId="2" borderId="11" xfId="1" applyNumberFormat="1" applyFont="1" applyFill="1" applyBorder="1" applyAlignment="1">
      <alignment vertical="center"/>
    </xf>
    <xf numFmtId="9" fontId="6" fillId="0" borderId="12" xfId="2" applyNumberFormat="1" applyFont="1" applyFill="1" applyBorder="1" applyAlignment="1">
      <alignment horizontal="center" vertical="center"/>
    </xf>
    <xf numFmtId="3" fontId="4" fillId="0" borderId="0" xfId="1" applyNumberFormat="1" applyFont="1"/>
    <xf numFmtId="0" fontId="4" fillId="0" borderId="13" xfId="1" applyNumberFormat="1" applyFont="1" applyBorder="1" applyAlignment="1">
      <alignment vertical="center"/>
    </xf>
    <xf numFmtId="0" fontId="7" fillId="2" borderId="14" xfId="1" applyNumberFormat="1" applyFont="1" applyFill="1" applyBorder="1" applyAlignment="1">
      <alignment horizontal="center" vertical="center"/>
    </xf>
    <xf numFmtId="3" fontId="7" fillId="0" borderId="14" xfId="1" applyNumberFormat="1" applyFont="1" applyFill="1" applyBorder="1" applyAlignment="1">
      <alignment vertical="center"/>
    </xf>
    <xf numFmtId="9" fontId="7" fillId="2" borderId="15" xfId="1" applyNumberFormat="1" applyFont="1" applyFill="1" applyBorder="1" applyAlignment="1">
      <alignment horizontal="center" vertical="center"/>
    </xf>
    <xf numFmtId="0" fontId="7" fillId="2" borderId="0" xfId="1" applyNumberFormat="1" applyFont="1" applyFill="1" applyBorder="1" applyAlignment="1">
      <alignment vertical="center"/>
    </xf>
    <xf numFmtId="3" fontId="7" fillId="0" borderId="16" xfId="1" applyNumberFormat="1" applyFont="1" applyFill="1" applyBorder="1" applyAlignment="1">
      <alignment vertical="center"/>
    </xf>
    <xf numFmtId="9" fontId="7" fillId="0" borderId="10" xfId="2" applyNumberFormat="1" applyFont="1" applyFill="1" applyBorder="1" applyAlignment="1">
      <alignment horizontal="center" vertical="center"/>
    </xf>
    <xf numFmtId="3" fontId="7" fillId="2" borderId="10" xfId="1" applyNumberFormat="1" applyFont="1" applyFill="1" applyBorder="1" applyAlignment="1">
      <alignment vertical="center"/>
    </xf>
    <xf numFmtId="9" fontId="7" fillId="0" borderId="12" xfId="2" applyNumberFormat="1" applyFont="1" applyFill="1" applyBorder="1" applyAlignment="1">
      <alignment horizontal="center" vertical="center"/>
    </xf>
    <xf numFmtId="0" fontId="4" fillId="0" borderId="0" xfId="1" applyNumberFormat="1" applyFont="1" applyAlignment="1">
      <alignment vertical="center"/>
    </xf>
    <xf numFmtId="0" fontId="5" fillId="0" borderId="17" xfId="1" applyNumberFormat="1" applyFont="1" applyBorder="1" applyAlignment="1">
      <alignment horizontal="center" vertical="center"/>
    </xf>
    <xf numFmtId="3" fontId="5" fillId="2" borderId="14" xfId="1" applyNumberFormat="1" applyFont="1" applyFill="1" applyBorder="1" applyAlignment="1">
      <alignment horizontal="right" vertical="center"/>
    </xf>
    <xf numFmtId="3" fontId="5" fillId="2" borderId="14" xfId="1" applyNumberFormat="1" applyFont="1" applyFill="1" applyBorder="1" applyAlignment="1">
      <alignment vertical="center"/>
    </xf>
    <xf numFmtId="9" fontId="5" fillId="2" borderId="15" xfId="1" applyNumberFormat="1" applyFont="1" applyFill="1" applyBorder="1" applyAlignment="1">
      <alignment horizontal="center" vertical="center"/>
    </xf>
    <xf numFmtId="0" fontId="5" fillId="2" borderId="0" xfId="1" applyNumberFormat="1" applyFont="1" applyFill="1" applyBorder="1" applyAlignment="1">
      <alignment vertical="center"/>
    </xf>
    <xf numFmtId="3" fontId="5" fillId="2" borderId="16" xfId="1" applyNumberFormat="1" applyFont="1" applyFill="1" applyBorder="1" applyAlignment="1">
      <alignment horizontal="right" vertical="center"/>
    </xf>
    <xf numFmtId="9" fontId="4" fillId="0" borderId="10" xfId="2" applyNumberFormat="1" applyFont="1" applyFill="1" applyBorder="1" applyAlignment="1">
      <alignment horizontal="center" vertical="center"/>
    </xf>
    <xf numFmtId="9" fontId="5" fillId="0" borderId="12" xfId="2" applyNumberFormat="1" applyFont="1" applyFill="1" applyBorder="1" applyAlignment="1">
      <alignment horizontal="center" vertical="center"/>
    </xf>
    <xf numFmtId="0" fontId="5" fillId="0" borderId="0" xfId="1" applyNumberFormat="1" applyFont="1" applyAlignment="1">
      <alignment vertical="center"/>
    </xf>
    <xf numFmtId="0" fontId="5" fillId="0" borderId="0" xfId="1" applyNumberFormat="1" applyFont="1" applyBorder="1" applyAlignment="1">
      <alignment vertical="center"/>
    </xf>
    <xf numFmtId="0" fontId="4" fillId="0" borderId="20" xfId="1" applyNumberFormat="1" applyFont="1" applyBorder="1" applyAlignment="1">
      <alignment vertical="center"/>
    </xf>
    <xf numFmtId="0" fontId="4" fillId="2" borderId="21" xfId="1" applyNumberFormat="1" applyFont="1" applyFill="1" applyBorder="1" applyAlignment="1">
      <alignment horizontal="center" vertical="center"/>
    </xf>
    <xf numFmtId="0" fontId="7" fillId="2" borderId="21" xfId="1" applyNumberFormat="1" applyFont="1" applyFill="1" applyBorder="1" applyAlignment="1">
      <alignment horizontal="center" vertical="center"/>
    </xf>
    <xf numFmtId="3" fontId="7" fillId="0" borderId="21" xfId="1" applyNumberFormat="1" applyFont="1" applyFill="1" applyBorder="1" applyAlignment="1">
      <alignment vertical="center"/>
    </xf>
    <xf numFmtId="3" fontId="7" fillId="0" borderId="21" xfId="1" applyNumberFormat="1" applyFont="1" applyFill="1" applyBorder="1" applyAlignment="1">
      <alignment horizontal="right" vertical="center"/>
    </xf>
    <xf numFmtId="9" fontId="7" fillId="2" borderId="22" xfId="1" applyNumberFormat="1" applyFont="1" applyFill="1" applyBorder="1" applyAlignment="1">
      <alignment horizontal="center" vertical="center"/>
    </xf>
    <xf numFmtId="3" fontId="7" fillId="0" borderId="23" xfId="1" applyNumberFormat="1" applyFont="1" applyFill="1" applyBorder="1" applyAlignment="1">
      <alignment vertical="center"/>
    </xf>
    <xf numFmtId="9" fontId="7" fillId="0" borderId="24" xfId="2" applyNumberFormat="1" applyFont="1" applyFill="1" applyBorder="1" applyAlignment="1">
      <alignment horizontal="center" vertical="center"/>
    </xf>
    <xf numFmtId="9" fontId="7" fillId="0" borderId="25" xfId="2" applyNumberFormat="1" applyFont="1" applyFill="1" applyBorder="1" applyAlignment="1">
      <alignment horizontal="center" vertical="center"/>
    </xf>
    <xf numFmtId="0" fontId="1" fillId="0" borderId="0" xfId="1" applyNumberFormat="1" applyFont="1" applyAlignment="1">
      <alignment vertical="center"/>
    </xf>
    <xf numFmtId="0" fontId="8" fillId="0" borderId="0" xfId="1" applyNumberFormat="1" applyFont="1" applyAlignment="1">
      <alignment vertical="center"/>
    </xf>
    <xf numFmtId="0" fontId="5" fillId="2" borderId="18" xfId="1" applyNumberFormat="1" applyFont="1" applyFill="1" applyBorder="1" applyAlignment="1">
      <alignment horizontal="left" vertical="center" wrapText="1"/>
    </xf>
    <xf numFmtId="0" fontId="5" fillId="2" borderId="19" xfId="1" applyNumberFormat="1" applyFont="1" applyFill="1" applyBorder="1" applyAlignment="1">
      <alignment horizontal="left" vertical="center" wrapText="1"/>
    </xf>
    <xf numFmtId="0" fontId="2" fillId="0" borderId="0" xfId="1" applyNumberFormat="1" applyFont="1" applyAlignment="1">
      <alignment horizontal="center"/>
    </xf>
    <xf numFmtId="0" fontId="4" fillId="6" borderId="2" xfId="2" applyNumberFormat="1" applyFont="1" applyFill="1" applyBorder="1" applyAlignment="1">
      <alignment horizontal="center" vertical="center" wrapText="1"/>
    </xf>
    <xf numFmtId="0" fontId="4" fillId="6" borderId="3" xfId="2" applyNumberFormat="1" applyFont="1" applyFill="1" applyBorder="1" applyAlignment="1">
      <alignment horizontal="center" vertical="center" wrapText="1"/>
    </xf>
    <xf numFmtId="0" fontId="6" fillId="2" borderId="4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/>
    </xf>
    <xf numFmtId="0" fontId="6" fillId="2" borderId="6" xfId="1" applyNumberFormat="1" applyFont="1" applyFill="1" applyBorder="1" applyAlignment="1">
      <alignment horizontal="center" vertical="center"/>
    </xf>
    <xf numFmtId="0" fontId="4" fillId="0" borderId="0" xfId="1" applyNumberFormat="1" applyFont="1" applyAlignment="1">
      <alignment horizontal="center"/>
    </xf>
    <xf numFmtId="0" fontId="4" fillId="0" borderId="0" xfId="1" applyNumberFormat="1" applyFont="1" applyAlignment="1" applyProtection="1">
      <alignment horizontal="center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0</xdr:row>
      <xdr:rowOff>19050</xdr:rowOff>
    </xdr:from>
    <xdr:to>
      <xdr:col>5</xdr:col>
      <xdr:colOff>161925</xdr:colOff>
      <xdr:row>3</xdr:row>
      <xdr:rowOff>152400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62300" y="19050"/>
          <a:ext cx="90487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ris.santamaria/Desktop/EJECUCI&#211;N%20FEBRERO%202020/EJECUCI&#211;N%20FEBRERO%202020%20-%20NORIS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MENORIZADO"/>
      <sheetName val="PGN.FUNC-INV.EJECUCION.RESUME"/>
      <sheetName val="PGN.FUNC-INV.EJECUCION.RESU (2"/>
      <sheetName val="PGN.FUNC.XCTA"/>
      <sheetName val="PGN.FUNC.GRAFICO"/>
      <sheetName val="PGN.INV.PORMENORIZADO"/>
      <sheetName val="PGN.INV.ESTADO DE PROYECTOS"/>
      <sheetName val="IMEL.FUNC-INV.EJECUCION.RESUMEN"/>
      <sheetName val="IMEL.FUN.XCTA"/>
      <sheetName val="IMEL.FUNC.GRAFICO"/>
      <sheetName val="IMEL.INV.PORMENORIZADO"/>
      <sheetName val="IMEL.INV.ESTADOS DE PROYECTOS."/>
      <sheetName val="MP.FUN-INV.EJEC.CONSOLIDADO"/>
      <sheetName val="MP.FUN.X CTA"/>
      <sheetName val="MP.FUN.GRAFICO"/>
      <sheetName val="MP.INVERSION.RESUMEN"/>
      <sheetName val="M.P. INV. X PROYECTO (2)"/>
      <sheetName val="MP.PROGRAMATICA (2)"/>
      <sheetName val="RESUMEN PARA MEMO"/>
      <sheetName val="CUADRO CONTENCIÓN DEL GASTO"/>
      <sheetName val="Hoja1"/>
    </sheetNames>
    <sheetDataSet>
      <sheetData sheetId="0"/>
      <sheetData sheetId="1"/>
      <sheetData sheetId="2"/>
      <sheetData sheetId="3">
        <row r="15">
          <cell r="C15">
            <v>94923074</v>
          </cell>
          <cell r="D15">
            <v>16617539</v>
          </cell>
          <cell r="F15">
            <v>16099417.16</v>
          </cell>
        </row>
        <row r="16">
          <cell r="C16">
            <v>13821069</v>
          </cell>
          <cell r="D16">
            <v>8539100</v>
          </cell>
          <cell r="F16">
            <v>2021301.1000000003</v>
          </cell>
        </row>
        <row r="17">
          <cell r="C17">
            <v>3594118</v>
          </cell>
          <cell r="D17">
            <v>2039221</v>
          </cell>
          <cell r="F17">
            <v>384754.08999999985</v>
          </cell>
        </row>
        <row r="18">
          <cell r="C18">
            <v>13</v>
          </cell>
          <cell r="D18">
            <v>13</v>
          </cell>
          <cell r="F18">
            <v>12.83</v>
          </cell>
        </row>
        <row r="19">
          <cell r="C19">
            <v>404100</v>
          </cell>
          <cell r="D19">
            <v>403020</v>
          </cell>
          <cell r="F19">
            <v>40269.130000000005</v>
          </cell>
        </row>
      </sheetData>
      <sheetData sheetId="4"/>
      <sheetData sheetId="5">
        <row r="13">
          <cell r="E13">
            <v>4700100</v>
          </cell>
          <cell r="F13">
            <v>1484856</v>
          </cell>
          <cell r="G13">
            <v>608714.5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M25"/>
  <sheetViews>
    <sheetView tabSelected="1" workbookViewId="0">
      <selection activeCell="P10" sqref="P10"/>
    </sheetView>
  </sheetViews>
  <sheetFormatPr baseColWidth="10" defaultColWidth="11" defaultRowHeight="15" x14ac:dyDescent="0.25"/>
  <cols>
    <col min="1" max="1" width="1.42578125" style="4" customWidth="1"/>
    <col min="2" max="2" width="1.5703125" style="4" customWidth="1"/>
    <col min="3" max="3" width="21.85546875" style="4" customWidth="1"/>
    <col min="4" max="4" width="14.42578125" style="4" customWidth="1"/>
    <col min="5" max="5" width="11.7109375" style="4" customWidth="1"/>
    <col min="6" max="6" width="8.7109375" style="4" customWidth="1"/>
    <col min="7" max="7" width="1" style="5" customWidth="1"/>
    <col min="8" max="8" width="13.42578125" style="4" bestFit="1" customWidth="1"/>
    <col min="9" max="9" width="7.7109375" style="4" customWidth="1"/>
    <col min="10" max="10" width="13.85546875" style="4" customWidth="1"/>
    <col min="11" max="11" width="6.42578125" style="4" customWidth="1"/>
    <col min="12" max="16384" width="11" style="4"/>
  </cols>
  <sheetData>
    <row r="5" spans="1:13" s="1" customFormat="1" x14ac:dyDescent="0.25">
      <c r="A5" s="62" t="s">
        <v>0</v>
      </c>
      <c r="B5" s="62"/>
      <c r="C5" s="62"/>
      <c r="D5" s="62"/>
      <c r="E5" s="62"/>
      <c r="F5" s="62"/>
      <c r="G5" s="62"/>
      <c r="H5" s="62"/>
      <c r="I5" s="62"/>
      <c r="J5" s="62"/>
      <c r="K5" s="62"/>
    </row>
    <row r="6" spans="1:13" s="1" customFormat="1" x14ac:dyDescent="0.25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</row>
    <row r="7" spans="1:13" s="1" customFormat="1" x14ac:dyDescent="0.25">
      <c r="A7" s="62" t="s">
        <v>2</v>
      </c>
      <c r="B7" s="62"/>
      <c r="C7" s="62"/>
      <c r="D7" s="62"/>
      <c r="E7" s="62"/>
      <c r="F7" s="62"/>
      <c r="G7" s="62"/>
      <c r="H7" s="62"/>
      <c r="I7" s="62"/>
      <c r="J7" s="62"/>
      <c r="K7" s="62"/>
    </row>
    <row r="8" spans="1:13" s="1" customFormat="1" x14ac:dyDescent="0.25">
      <c r="B8" s="6"/>
      <c r="C8" s="6"/>
      <c r="D8" s="6"/>
      <c r="E8" s="6"/>
      <c r="F8" s="6"/>
      <c r="G8" s="7"/>
    </row>
    <row r="9" spans="1:13" s="1" customFormat="1" x14ac:dyDescent="0.25">
      <c r="A9" s="62" t="s">
        <v>3</v>
      </c>
      <c r="B9" s="62"/>
      <c r="C9" s="62"/>
      <c r="D9" s="62"/>
      <c r="E9" s="62"/>
      <c r="F9" s="62"/>
      <c r="G9" s="62"/>
      <c r="H9" s="62"/>
      <c r="I9" s="62"/>
      <c r="J9" s="62"/>
      <c r="K9" s="62"/>
    </row>
    <row r="10" spans="1:13" s="1" customFormat="1" x14ac:dyDescent="0.25">
      <c r="A10" s="62" t="s">
        <v>4</v>
      </c>
      <c r="B10" s="62"/>
      <c r="C10" s="62"/>
      <c r="D10" s="62"/>
      <c r="E10" s="62"/>
      <c r="F10" s="62"/>
      <c r="G10" s="62"/>
      <c r="H10" s="62"/>
      <c r="I10" s="62"/>
      <c r="J10" s="62"/>
      <c r="K10" s="62"/>
    </row>
    <row r="11" spans="1:13" s="1" customFormat="1" x14ac:dyDescent="0.25">
      <c r="A11" s="63" t="s">
        <v>5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</row>
    <row r="12" spans="1:13" s="1" customFormat="1" ht="14.25" x14ac:dyDescent="0.2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</row>
    <row r="13" spans="1:13" ht="15.75" thickBot="1" x14ac:dyDescent="0.3">
      <c r="B13" s="8"/>
      <c r="C13" s="8"/>
      <c r="D13" s="8"/>
      <c r="E13" s="8"/>
      <c r="F13" s="8"/>
      <c r="G13" s="9"/>
    </row>
    <row r="14" spans="1:13" s="14" customFormat="1" ht="30.75" thickBot="1" x14ac:dyDescent="0.25">
      <c r="A14" s="10" t="s">
        <v>6</v>
      </c>
      <c r="B14" s="10"/>
      <c r="C14" s="10"/>
      <c r="D14" s="11" t="s">
        <v>7</v>
      </c>
      <c r="E14" s="12" t="s">
        <v>8</v>
      </c>
      <c r="F14" s="12"/>
      <c r="G14" s="13"/>
      <c r="H14" s="57" t="s">
        <v>9</v>
      </c>
      <c r="I14" s="58"/>
      <c r="J14" s="12" t="s">
        <v>8</v>
      </c>
      <c r="K14" s="12"/>
    </row>
    <row r="15" spans="1:13" s="6" customFormat="1" x14ac:dyDescent="0.25">
      <c r="A15" s="59" t="s">
        <v>10</v>
      </c>
      <c r="B15" s="60"/>
      <c r="C15" s="61"/>
      <c r="D15" s="15">
        <f>+D16+D22</f>
        <v>117442474</v>
      </c>
      <c r="E15" s="15">
        <f>+E16+E22</f>
        <v>19154468.809999999</v>
      </c>
      <c r="F15" s="16">
        <f t="shared" ref="F15:F22" si="0">+E15/D15</f>
        <v>0.16309660515155699</v>
      </c>
      <c r="G15" s="17"/>
      <c r="H15" s="18">
        <f>+H16+H22</f>
        <v>29083749</v>
      </c>
      <c r="I15" s="19">
        <f t="shared" ref="I15:I22" si="1">+H15/D15</f>
        <v>0.24764250964263576</v>
      </c>
      <c r="J15" s="20">
        <f t="shared" ref="J15:J22" si="2">+E15</f>
        <v>19154468.809999999</v>
      </c>
      <c r="K15" s="21">
        <f t="shared" ref="K15:K22" si="3">+J15/H15</f>
        <v>0.65859696457977268</v>
      </c>
      <c r="M15" s="22"/>
    </row>
    <row r="16" spans="1:13" s="32" customFormat="1" x14ac:dyDescent="0.25">
      <c r="A16" s="23" t="s">
        <v>11</v>
      </c>
      <c r="B16" s="24"/>
      <c r="C16" s="24"/>
      <c r="D16" s="25">
        <f>SUM(D17:D21)</f>
        <v>112742374</v>
      </c>
      <c r="E16" s="25">
        <f>SUM(E17:E21)</f>
        <v>18545754.309999999</v>
      </c>
      <c r="F16" s="26">
        <f t="shared" si="0"/>
        <v>0.16449675177143244</v>
      </c>
      <c r="G16" s="27"/>
      <c r="H16" s="28">
        <f>SUM(H17:H21)</f>
        <v>27598893</v>
      </c>
      <c r="I16" s="29">
        <f>+H16/D16</f>
        <v>0.2447960959204212</v>
      </c>
      <c r="J16" s="30">
        <f t="shared" si="2"/>
        <v>18545754.309999999</v>
      </c>
      <c r="K16" s="31">
        <f t="shared" si="3"/>
        <v>0.67197457195112853</v>
      </c>
    </row>
    <row r="17" spans="1:12" s="41" customFormat="1" x14ac:dyDescent="0.25">
      <c r="A17" s="33"/>
      <c r="B17" s="54" t="s">
        <v>12</v>
      </c>
      <c r="C17" s="55"/>
      <c r="D17" s="34">
        <f>[1]PGN.FUNC.XCTA!C15</f>
        <v>94923074</v>
      </c>
      <c r="E17" s="35">
        <f>[1]PGN.FUNC.XCTA!F15</f>
        <v>16099417.16</v>
      </c>
      <c r="F17" s="36">
        <f t="shared" si="0"/>
        <v>0.16960488616287331</v>
      </c>
      <c r="G17" s="37"/>
      <c r="H17" s="38">
        <f>[1]PGN.FUNC.XCTA!D15</f>
        <v>16617539</v>
      </c>
      <c r="I17" s="39">
        <f t="shared" si="1"/>
        <v>0.17506322013971018</v>
      </c>
      <c r="J17" s="35">
        <f t="shared" si="2"/>
        <v>16099417.16</v>
      </c>
      <c r="K17" s="40">
        <f t="shared" si="3"/>
        <v>0.96882078387178749</v>
      </c>
    </row>
    <row r="18" spans="1:12" s="41" customFormat="1" x14ac:dyDescent="0.25">
      <c r="A18" s="33"/>
      <c r="B18" s="54" t="s">
        <v>13</v>
      </c>
      <c r="C18" s="55"/>
      <c r="D18" s="34">
        <f>[1]PGN.FUNC.XCTA!C16</f>
        <v>13821069</v>
      </c>
      <c r="E18" s="35">
        <f>[1]PGN.FUNC.XCTA!F16</f>
        <v>2021301.1000000003</v>
      </c>
      <c r="F18" s="36">
        <f t="shared" si="0"/>
        <v>0.14624781194566067</v>
      </c>
      <c r="G18" s="37"/>
      <c r="H18" s="38">
        <f>[1]PGN.FUNC.XCTA!D16</f>
        <v>8539100</v>
      </c>
      <c r="I18" s="39">
        <f t="shared" si="1"/>
        <v>0.61783209388506777</v>
      </c>
      <c r="J18" s="35">
        <f t="shared" si="2"/>
        <v>2021301.1000000003</v>
      </c>
      <c r="K18" s="40">
        <f t="shared" si="3"/>
        <v>0.23671125762668202</v>
      </c>
    </row>
    <row r="19" spans="1:12" s="41" customFormat="1" x14ac:dyDescent="0.25">
      <c r="A19" s="33"/>
      <c r="B19" s="54" t="s">
        <v>14</v>
      </c>
      <c r="C19" s="55"/>
      <c r="D19" s="34">
        <f>[1]PGN.FUNC.XCTA!C17</f>
        <v>3594118</v>
      </c>
      <c r="E19" s="35">
        <f>[1]PGN.FUNC.XCTA!F17</f>
        <v>384754.08999999985</v>
      </c>
      <c r="F19" s="36">
        <f t="shared" si="0"/>
        <v>0.10705104562510186</v>
      </c>
      <c r="G19" s="37"/>
      <c r="H19" s="38">
        <f>[1]PGN.FUNC.XCTA!D17</f>
        <v>2039221</v>
      </c>
      <c r="I19" s="39">
        <f t="shared" si="1"/>
        <v>0.56737730925918406</v>
      </c>
      <c r="J19" s="35">
        <f t="shared" si="2"/>
        <v>384754.08999999985</v>
      </c>
      <c r="K19" s="40">
        <f t="shared" si="3"/>
        <v>0.18867699479360003</v>
      </c>
    </row>
    <row r="20" spans="1:12" s="41" customFormat="1" x14ac:dyDescent="0.25">
      <c r="A20" s="33"/>
      <c r="B20" s="54" t="s">
        <v>15</v>
      </c>
      <c r="C20" s="55"/>
      <c r="D20" s="34">
        <f>[1]PGN.FUNC.XCTA!C18</f>
        <v>13</v>
      </c>
      <c r="E20" s="35">
        <f>[1]PGN.FUNC.XCTA!F18</f>
        <v>12.83</v>
      </c>
      <c r="F20" s="36">
        <f t="shared" si="0"/>
        <v>0.9869230769230769</v>
      </c>
      <c r="G20" s="37"/>
      <c r="H20" s="38">
        <f>[1]PGN.FUNC.XCTA!D18</f>
        <v>13</v>
      </c>
      <c r="I20" s="39">
        <f t="shared" si="1"/>
        <v>1</v>
      </c>
      <c r="J20" s="35">
        <f t="shared" si="2"/>
        <v>12.83</v>
      </c>
      <c r="K20" s="40">
        <f t="shared" si="3"/>
        <v>0.9869230769230769</v>
      </c>
    </row>
    <row r="21" spans="1:12" s="42" customFormat="1" x14ac:dyDescent="0.25">
      <c r="A21" s="33"/>
      <c r="B21" s="54" t="s">
        <v>16</v>
      </c>
      <c r="C21" s="55"/>
      <c r="D21" s="34">
        <f>[1]PGN.FUNC.XCTA!C19</f>
        <v>404100</v>
      </c>
      <c r="E21" s="35">
        <f>[1]PGN.FUNC.XCTA!F19</f>
        <v>40269.130000000005</v>
      </c>
      <c r="F21" s="36">
        <f t="shared" si="0"/>
        <v>9.9651398168770111E-2</v>
      </c>
      <c r="G21" s="37"/>
      <c r="H21" s="38">
        <f>[1]PGN.FUNC.XCTA!D19</f>
        <v>403020</v>
      </c>
      <c r="I21" s="39">
        <f>H21/D21</f>
        <v>0.99732739420935412</v>
      </c>
      <c r="J21" s="35">
        <f t="shared" si="2"/>
        <v>40269.130000000005</v>
      </c>
      <c r="K21" s="40">
        <f t="shared" si="3"/>
        <v>9.9918440772170131E-2</v>
      </c>
    </row>
    <row r="22" spans="1:12" s="32" customFormat="1" ht="15.75" thickBot="1" x14ac:dyDescent="0.3">
      <c r="A22" s="43" t="s">
        <v>17</v>
      </c>
      <c r="B22" s="44"/>
      <c r="C22" s="45"/>
      <c r="D22" s="46">
        <f>[1]PGN.INV.PORMENORIZADO!E13</f>
        <v>4700100</v>
      </c>
      <c r="E22" s="47">
        <f>[1]PGN.INV.PORMENORIZADO!G13</f>
        <v>608714.5</v>
      </c>
      <c r="F22" s="48">
        <f t="shared" si="0"/>
        <v>0.12951096785174784</v>
      </c>
      <c r="G22" s="27"/>
      <c r="H22" s="49">
        <f>[1]PGN.INV.PORMENORIZADO!F13</f>
        <v>1484856</v>
      </c>
      <c r="I22" s="50">
        <f t="shared" si="1"/>
        <v>0.31592008680666367</v>
      </c>
      <c r="J22" s="46">
        <f t="shared" si="2"/>
        <v>608714.5</v>
      </c>
      <c r="K22" s="51">
        <f t="shared" si="3"/>
        <v>0.40994850679123096</v>
      </c>
    </row>
    <row r="23" spans="1:12" x14ac:dyDescent="0.25">
      <c r="A23" s="14"/>
      <c r="B23" s="14"/>
      <c r="C23" s="14"/>
    </row>
    <row r="24" spans="1:12" x14ac:dyDescent="0.25">
      <c r="A24" s="32"/>
      <c r="B24" s="2"/>
      <c r="C24" s="2"/>
      <c r="D24" s="2"/>
      <c r="E24" s="2"/>
      <c r="F24" s="2"/>
      <c r="G24" s="3"/>
      <c r="H24" s="3"/>
      <c r="I24" s="52"/>
      <c r="J24" s="52"/>
      <c r="K24" s="52"/>
      <c r="L24" s="52"/>
    </row>
    <row r="25" spans="1:12" x14ac:dyDescent="0.25">
      <c r="A25" s="53"/>
      <c r="B25" s="2"/>
      <c r="C25" s="2"/>
      <c r="D25" s="2"/>
      <c r="E25" s="2"/>
      <c r="F25" s="2"/>
      <c r="G25" s="3"/>
      <c r="H25" s="3"/>
      <c r="I25" s="52"/>
      <c r="J25" s="52"/>
      <c r="K25" s="52"/>
      <c r="L25" s="52"/>
    </row>
  </sheetData>
  <mergeCells count="14">
    <mergeCell ref="A11:K11"/>
    <mergeCell ref="A5:K5"/>
    <mergeCell ref="A6:K6"/>
    <mergeCell ref="A7:K7"/>
    <mergeCell ref="A9:K9"/>
    <mergeCell ref="A10:K10"/>
    <mergeCell ref="B20:C20"/>
    <mergeCell ref="B21:C21"/>
    <mergeCell ref="A12:K12"/>
    <mergeCell ref="H14:I14"/>
    <mergeCell ref="A15:C15"/>
    <mergeCell ref="B17:C17"/>
    <mergeCell ref="B18:C18"/>
    <mergeCell ref="B19:C19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Noris Yohana Santamaría Concepción</dc:creator>
  <cp:lastModifiedBy>Jenny Zhang</cp:lastModifiedBy>
  <cp:lastPrinted>2020-03-06T13:18:05Z</cp:lastPrinted>
  <dcterms:created xsi:type="dcterms:W3CDTF">2020-03-05T20:44:32Z</dcterms:created>
  <dcterms:modified xsi:type="dcterms:W3CDTF">2020-03-06T13:18:10Z</dcterms:modified>
</cp:coreProperties>
</file>