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45621"/>
</workbook>
</file>

<file path=xl/calcChain.xml><?xml version="1.0" encoding="utf-8"?>
<calcChain xmlns="http://schemas.openxmlformats.org/spreadsheetml/2006/main">
  <c r="H22" i="1" l="1"/>
  <c r="I22" i="1" s="1"/>
  <c r="E22" i="1"/>
  <c r="F22" i="1" s="1"/>
  <c r="D22" i="1"/>
  <c r="H21" i="1"/>
  <c r="I21" i="1" s="1"/>
  <c r="E21" i="1"/>
  <c r="J21" i="1" s="1"/>
  <c r="K21" i="1" s="1"/>
  <c r="D21" i="1"/>
  <c r="H20" i="1"/>
  <c r="I20" i="1" s="1"/>
  <c r="E20" i="1"/>
  <c r="F20" i="1" s="1"/>
  <c r="D20" i="1"/>
  <c r="H19" i="1"/>
  <c r="I19" i="1" s="1"/>
  <c r="E19" i="1"/>
  <c r="J19" i="1" s="1"/>
  <c r="K19" i="1" s="1"/>
  <c r="D19" i="1"/>
  <c r="H18" i="1"/>
  <c r="E18" i="1"/>
  <c r="J18" i="1" s="1"/>
  <c r="K18" i="1" s="1"/>
  <c r="D18" i="1"/>
  <c r="I18" i="1" s="1"/>
  <c r="H17" i="1"/>
  <c r="I17" i="1" s="1"/>
  <c r="E17" i="1"/>
  <c r="J17" i="1" s="1"/>
  <c r="K17" i="1" s="1"/>
  <c r="D17" i="1"/>
  <c r="H16" i="1"/>
  <c r="I16" i="1" s="1"/>
  <c r="E16" i="1"/>
  <c r="F16" i="1" s="1"/>
  <c r="D16" i="1"/>
  <c r="H15" i="1"/>
  <c r="I15" i="1" s="1"/>
  <c r="E15" i="1"/>
  <c r="J15" i="1" s="1"/>
  <c r="K15" i="1" s="1"/>
  <c r="D15" i="1"/>
  <c r="F15" i="1" l="1"/>
  <c r="J16" i="1"/>
  <c r="K16" i="1" s="1"/>
  <c r="F17" i="1"/>
  <c r="F19" i="1"/>
  <c r="J20" i="1"/>
  <c r="K20" i="1" s="1"/>
  <c r="F21" i="1"/>
  <c r="J22" i="1"/>
  <c r="K22" i="1" s="1"/>
  <c r="F18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<sst xmlns="http://schemas.openxmlformats.org/spreadsheetml/2006/main" count="19" uniqueCount="18">
  <si>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</si>
  <si>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</si>
  <si>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</si>
  <si>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</si>
  <si>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</si>
  <si>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30 DE JUNIO DE 2019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</si>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</sst>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2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Alignment="1">
      <alignment horizontal="center"/>
    </xf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9" fillId="0" borderId="0" xfId="1" applyNumberFormat="1" applyFont="1"/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3" fontId="4" fillId="0" borderId="0" xfId="1" applyNumberFormat="1" applyFont="1"/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94566523</v>
          </cell>
          <cell r="D15">
            <v>46915173</v>
          </cell>
          <cell r="F15">
            <v>44844682.100000016</v>
          </cell>
        </row>
        <row r="16">
          <cell r="C16">
            <v>21252082</v>
          </cell>
          <cell r="D16">
            <v>10640066</v>
          </cell>
          <cell r="F16">
            <v>6915116.879999999</v>
          </cell>
        </row>
        <row r="17">
          <cell r="C17">
            <v>3898220</v>
          </cell>
          <cell r="D17">
            <v>2156723</v>
          </cell>
          <cell r="F17">
            <v>1676626.63</v>
          </cell>
        </row>
        <row r="18">
          <cell r="C18">
            <v>63694</v>
          </cell>
          <cell r="D18">
            <v>63694</v>
          </cell>
          <cell r="F18">
            <v>63400.08</v>
          </cell>
        </row>
        <row r="19">
          <cell r="C19">
            <v>613160</v>
          </cell>
          <cell r="D19">
            <v>151856</v>
          </cell>
          <cell r="F19">
            <v>124066.09000000001</v>
          </cell>
        </row>
      </sheetData>
      <sheetData sheetId="3"/>
      <sheetData sheetId="4">
        <row r="13">
          <cell r="E13">
            <v>13915042</v>
          </cell>
          <cell r="F13">
            <v>10024792</v>
          </cell>
          <cell r="G13">
            <v>3515753.21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M25"/>
  <sheetViews>
    <sheetView tabSelected="1" topLeftCell="A10" zoomScale="130" zoomScaleNormal="130" workbookViewId="0">
      <selection activeCell="D19" sqref="D19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8.85546875" style="1" customWidth="1"/>
    <col min="7" max="7" width="1.140625" style="2" customWidth="1"/>
    <col min="8" max="8" width="11.42578125" style="1"/>
    <col min="9" max="9" width="5.57031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3" ht="17.25" customHeight="1" x14ac:dyDescent="0.25"/>
    <row r="5" spans="1:13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s="4" customFormat="1" ht="9.75" customHeight="1" x14ac:dyDescent="0.25">
      <c r="B8" s="5"/>
      <c r="C8" s="5"/>
      <c r="D8" s="5"/>
      <c r="E8" s="5"/>
      <c r="F8" s="6"/>
      <c r="G8" s="7"/>
    </row>
    <row r="9" spans="1:13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s="4" customFormat="1" ht="14.25" x14ac:dyDescent="0.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3" s="4" customFormat="1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ht="15.75" thickBot="1" x14ac:dyDescent="0.3">
      <c r="B13" s="10"/>
      <c r="C13" s="10"/>
      <c r="D13" s="10"/>
      <c r="E13" s="10"/>
      <c r="F13" s="10"/>
      <c r="G13" s="11"/>
    </row>
    <row r="14" spans="1:13" s="18" customFormat="1" ht="24.75" customHeight="1" thickBot="1" x14ac:dyDescent="0.25">
      <c r="A14" s="12" t="s">
        <v>6</v>
      </c>
      <c r="B14" s="12"/>
      <c r="C14" s="12"/>
      <c r="D14" s="13" t="s">
        <v>7</v>
      </c>
      <c r="E14" s="14" t="s">
        <v>8</v>
      </c>
      <c r="F14" s="14"/>
      <c r="G14" s="15"/>
      <c r="H14" s="16" t="s">
        <v>9</v>
      </c>
      <c r="I14" s="17"/>
      <c r="J14" s="14" t="s">
        <v>8</v>
      </c>
      <c r="K14" s="14"/>
    </row>
    <row r="15" spans="1:13" s="6" customFormat="1" ht="21.75" customHeight="1" x14ac:dyDescent="0.2">
      <c r="A15" s="19" t="s">
        <v>10</v>
      </c>
      <c r="B15" s="20"/>
      <c r="C15" s="21"/>
      <c r="D15" s="22">
        <f>+D16+D22</f>
        <v>134308721</v>
      </c>
      <c r="E15" s="22">
        <f>+E16+E22</f>
        <v>57139644.990000024</v>
      </c>
      <c r="F15" s="23">
        <f t="shared" ref="F15:F22" si="0">+E15/D15</f>
        <v>0.42543510625791769</v>
      </c>
      <c r="G15" s="24"/>
      <c r="H15" s="25">
        <f>+H16+H22</f>
        <v>69952304</v>
      </c>
      <c r="I15" s="26">
        <f t="shared" ref="I15:I22" si="1">+H15/D15</f>
        <v>0.52083218036154177</v>
      </c>
      <c r="J15" s="27">
        <f t="shared" ref="J15:J22" si="2">+E15</f>
        <v>57139644.990000024</v>
      </c>
      <c r="K15" s="28">
        <f t="shared" ref="K15:K22" si="3">+J15/H15</f>
        <v>0.81683721225250883</v>
      </c>
      <c r="M15" s="29"/>
    </row>
    <row r="16" spans="1:13" s="39" customFormat="1" ht="19.5" customHeight="1" x14ac:dyDescent="0.25">
      <c r="A16" s="30" t="s">
        <v>11</v>
      </c>
      <c r="B16" s="31"/>
      <c r="C16" s="31"/>
      <c r="D16" s="32">
        <f>SUM(D17:D21)</f>
        <v>120393679</v>
      </c>
      <c r="E16" s="32">
        <f>SUM(E17:E21)</f>
        <v>53623891.780000024</v>
      </c>
      <c r="F16" s="33">
        <f t="shared" si="0"/>
        <v>0.44540454470205221</v>
      </c>
      <c r="G16" s="34"/>
      <c r="H16" s="35">
        <f>SUM(H17:H21)</f>
        <v>59927512</v>
      </c>
      <c r="I16" s="36">
        <f>+H16/D16</f>
        <v>0.49776294318574649</v>
      </c>
      <c r="J16" s="37">
        <f t="shared" si="2"/>
        <v>53623891.780000024</v>
      </c>
      <c r="K16" s="38">
        <f t="shared" si="3"/>
        <v>0.89481258257476171</v>
      </c>
    </row>
    <row r="17" spans="1:11" s="50" customFormat="1" ht="21" customHeight="1" x14ac:dyDescent="0.25">
      <c r="A17" s="40"/>
      <c r="B17" s="41" t="s">
        <v>12</v>
      </c>
      <c r="C17" s="42"/>
      <c r="D17" s="43">
        <f>[1]PGN.FUNC.XCTA!C15</f>
        <v>94566523</v>
      </c>
      <c r="E17" s="44">
        <f>[1]PGN.FUNC.XCTA!F15</f>
        <v>44844682.100000016</v>
      </c>
      <c r="F17" s="45">
        <f t="shared" si="0"/>
        <v>0.47421307961169318</v>
      </c>
      <c r="G17" s="46"/>
      <c r="H17" s="47">
        <f>[1]PGN.FUNC.XCTA!D15</f>
        <v>46915173</v>
      </c>
      <c r="I17" s="48">
        <f t="shared" si="1"/>
        <v>0.49610762362490585</v>
      </c>
      <c r="J17" s="44">
        <f t="shared" si="2"/>
        <v>44844682.100000016</v>
      </c>
      <c r="K17" s="49">
        <f t="shared" si="3"/>
        <v>0.95586735020672342</v>
      </c>
    </row>
    <row r="18" spans="1:11" s="50" customFormat="1" ht="21" customHeight="1" x14ac:dyDescent="0.25">
      <c r="A18" s="40"/>
      <c r="B18" s="41" t="s">
        <v>13</v>
      </c>
      <c r="C18" s="42"/>
      <c r="D18" s="43">
        <f>[1]PGN.FUNC.XCTA!C16</f>
        <v>21252082</v>
      </c>
      <c r="E18" s="44">
        <f>[1]PGN.FUNC.XCTA!F16</f>
        <v>6915116.879999999</v>
      </c>
      <c r="F18" s="45">
        <f t="shared" si="0"/>
        <v>0.32538538482958984</v>
      </c>
      <c r="G18" s="46"/>
      <c r="H18" s="47">
        <f>[1]PGN.FUNC.XCTA!D16</f>
        <v>10640066</v>
      </c>
      <c r="I18" s="48">
        <f t="shared" si="1"/>
        <v>0.50065993534186437</v>
      </c>
      <c r="J18" s="44">
        <f t="shared" si="2"/>
        <v>6915116.879999999</v>
      </c>
      <c r="K18" s="49">
        <f t="shared" si="3"/>
        <v>0.64991296858496916</v>
      </c>
    </row>
    <row r="19" spans="1:11" s="50" customFormat="1" ht="21" customHeight="1" x14ac:dyDescent="0.25">
      <c r="A19" s="40"/>
      <c r="B19" s="41" t="s">
        <v>14</v>
      </c>
      <c r="C19" s="42"/>
      <c r="D19" s="43">
        <f>[1]PGN.FUNC.XCTA!C17</f>
        <v>3898220</v>
      </c>
      <c r="E19" s="44">
        <f>[1]PGN.FUNC.XCTA!F17</f>
        <v>1676626.63</v>
      </c>
      <c r="F19" s="45">
        <f t="shared" si="0"/>
        <v>0.43010056641236255</v>
      </c>
      <c r="G19" s="46"/>
      <c r="H19" s="47">
        <f>[1]PGN.FUNC.XCTA!D17</f>
        <v>2156723</v>
      </c>
      <c r="I19" s="48">
        <f t="shared" si="1"/>
        <v>0.5532584102487802</v>
      </c>
      <c r="J19" s="44">
        <f t="shared" si="2"/>
        <v>1676626.63</v>
      </c>
      <c r="K19" s="49">
        <f t="shared" si="3"/>
        <v>0.77739544206650546</v>
      </c>
    </row>
    <row r="20" spans="1:11" s="50" customFormat="1" ht="21" customHeight="1" x14ac:dyDescent="0.25">
      <c r="A20" s="40"/>
      <c r="B20" s="41" t="s">
        <v>15</v>
      </c>
      <c r="C20" s="42"/>
      <c r="D20" s="43">
        <f>[1]PGN.FUNC.XCTA!C18</f>
        <v>63694</v>
      </c>
      <c r="E20" s="44">
        <f>[1]PGN.FUNC.XCTA!F18</f>
        <v>63400.08</v>
      </c>
      <c r="F20" s="45">
        <f t="shared" si="0"/>
        <v>0.99538543661883383</v>
      </c>
      <c r="G20" s="46"/>
      <c r="H20" s="47">
        <f>[1]PGN.FUNC.XCTA!D18</f>
        <v>63694</v>
      </c>
      <c r="I20" s="48">
        <f t="shared" si="1"/>
        <v>1</v>
      </c>
      <c r="J20" s="44">
        <f t="shared" si="2"/>
        <v>63400.08</v>
      </c>
      <c r="K20" s="49">
        <f t="shared" si="3"/>
        <v>0.99538543661883383</v>
      </c>
    </row>
    <row r="21" spans="1:11" s="51" customFormat="1" ht="21" customHeight="1" x14ac:dyDescent="0.25">
      <c r="A21" s="40"/>
      <c r="B21" s="41" t="s">
        <v>16</v>
      </c>
      <c r="C21" s="42"/>
      <c r="D21" s="43">
        <f>[1]PGN.FUNC.XCTA!C19</f>
        <v>613160</v>
      </c>
      <c r="E21" s="44">
        <f>[1]PGN.FUNC.XCTA!F19</f>
        <v>124066.09000000001</v>
      </c>
      <c r="F21" s="45">
        <f t="shared" si="0"/>
        <v>0.20233885119707745</v>
      </c>
      <c r="G21" s="46"/>
      <c r="H21" s="47">
        <f>[1]PGN.FUNC.XCTA!D19</f>
        <v>151856</v>
      </c>
      <c r="I21" s="48">
        <f t="shared" si="1"/>
        <v>0.24766129558353447</v>
      </c>
      <c r="J21" s="44">
        <f t="shared" si="2"/>
        <v>124066.09000000001</v>
      </c>
      <c r="K21" s="49">
        <f t="shared" si="3"/>
        <v>0.81699827468127706</v>
      </c>
    </row>
    <row r="22" spans="1:11" s="39" customFormat="1" ht="19.5" customHeight="1" thickBot="1" x14ac:dyDescent="0.3">
      <c r="A22" s="52" t="s">
        <v>17</v>
      </c>
      <c r="B22" s="53"/>
      <c r="C22" s="54"/>
      <c r="D22" s="55">
        <f>[1]PGN.INV.PORMENORIZADO!E13</f>
        <v>13915042</v>
      </c>
      <c r="E22" s="56">
        <f>[1]PGN.INV.PORMENORIZADO!G13</f>
        <v>3515753.21</v>
      </c>
      <c r="F22" s="57">
        <f t="shared" si="0"/>
        <v>0.25265846915877077</v>
      </c>
      <c r="G22" s="34"/>
      <c r="H22" s="58">
        <f>[1]PGN.INV.PORMENORIZADO!F13</f>
        <v>10024792</v>
      </c>
      <c r="I22" s="59">
        <f t="shared" si="1"/>
        <v>0.7204284399572779</v>
      </c>
      <c r="J22" s="55">
        <f t="shared" si="2"/>
        <v>3515753.21</v>
      </c>
      <c r="K22" s="60">
        <f t="shared" si="3"/>
        <v>0.35070585105406676</v>
      </c>
    </row>
    <row r="23" spans="1:11" x14ac:dyDescent="0.25">
      <c r="A23" s="18"/>
      <c r="B23" s="61"/>
      <c r="C23" s="61"/>
    </row>
    <row r="24" spans="1:11" x14ac:dyDescent="0.25">
      <c r="A24" s="62"/>
      <c r="B24" s="61"/>
      <c r="C24" s="61"/>
    </row>
    <row r="25" spans="1:11" x14ac:dyDescent="0.25">
      <c r="A25" s="18"/>
      <c r="B25" s="61"/>
      <c r="C25" s="61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5:K5"/>
    <mergeCell ref="A6:K6"/>
    <mergeCell ref="A7:K7"/>
    <mergeCell ref="A9:K9"/>
    <mergeCell ref="A10:K10"/>
    <mergeCell ref="A11:K11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Nitzia Yaseth Rivera De Gracia</dc:creator>
  <cp:lastModifiedBy>Nitzia Yaseth Rivera De Gracia</cp:lastModifiedBy>
  <dcterms:created xsi:type="dcterms:W3CDTF">2019-07-09T14:50:10Z</dcterms:created>
  <dcterms:modified xsi:type="dcterms:W3CDTF">2019-07-09T14:50:41Z</dcterms:modified>
</cp:coreProperties>
</file>