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240" yWindow="45" windowWidth="20115" windowHeight="7995"/>
  </bookViews>
  <sheets>
    <sheet name="PGN.FUNC-INV.EJECUCION.RESUME" sheetId="1" r:id="rId1"/>
  </sheets>
  <externalReferences>
    <externalReference r:id="rId2"/>
  </externalReferences>
  <definedNames>
    <definedName name="_xlnm.Print_Area" localSheetId="0">'PGN.FUNC-INV.EJECUCION.RESUME'!$A$1:$K$22</definedName>
  </definedNames>
  <calcPr calcId="152511"/>
</workbook>
</file>

<file path=xl/calcChain.xml><?xml version="1.0" encoding="utf-8"?>
<calcChain xmlns="http://schemas.openxmlformats.org/spreadsheetml/2006/main">
  <c r="H22" i="1" l="1"/>
  <c r="I22" i="1" s="1"/>
  <c r="E22" i="1"/>
  <c r="D22" i="1"/>
  <c r="H21" i="1"/>
  <c r="E21" i="1"/>
  <c r="J21" i="1" s="1"/>
  <c r="K21" i="1" s="1"/>
  <c r="D21" i="1"/>
  <c r="F21" i="1" s="1"/>
  <c r="H20" i="1"/>
  <c r="I20" i="1" s="1"/>
  <c r="E20" i="1"/>
  <c r="J20" i="1" s="1"/>
  <c r="D20" i="1"/>
  <c r="H19" i="1"/>
  <c r="E19" i="1"/>
  <c r="J19" i="1" s="1"/>
  <c r="D19" i="1"/>
  <c r="H18" i="1"/>
  <c r="H16" i="1" s="1"/>
  <c r="E18" i="1"/>
  <c r="D18" i="1"/>
  <c r="H17" i="1"/>
  <c r="E17" i="1"/>
  <c r="J17" i="1" s="1"/>
  <c r="K17" i="1" s="1"/>
  <c r="D17" i="1"/>
  <c r="I19" i="1" l="1"/>
  <c r="F22" i="1"/>
  <c r="I18" i="1"/>
  <c r="K20" i="1"/>
  <c r="K19" i="1"/>
  <c r="F17" i="1"/>
  <c r="E16" i="1"/>
  <c r="J16" i="1" s="1"/>
  <c r="K16" i="1" s="1"/>
  <c r="F19" i="1"/>
  <c r="F20" i="1"/>
  <c r="E15" i="1"/>
  <c r="I16" i="1"/>
  <c r="I17" i="1"/>
  <c r="J18" i="1"/>
  <c r="K18" i="1" s="1"/>
  <c r="I21" i="1"/>
  <c r="J22" i="1"/>
  <c r="K22" i="1" s="1"/>
  <c r="H15" i="1"/>
  <c r="D16" i="1"/>
  <c r="D15" i="1" s="1"/>
  <c r="F18" i="1"/>
  <c r="I15" i="1" l="1"/>
  <c r="J15" i="1"/>
  <c r="K15" i="1" s="1"/>
  <c r="F15" i="1"/>
  <c r="F16" i="1"/>
</calcChain>
</file>

<file path=xl/sharedStrings.xml><?xml version="1.0" encoding="utf-8"?>
<sst xmlns="http://schemas.openxmlformats.org/spreadsheetml/2006/main" count="19" uniqueCount="18">
  <si>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</si>
  <si>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</si>
  <si>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</si>
  <si>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</si>
  <si>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</si>
  <si>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AL 31 DE MAYO DE 2019</t>
  </si>
  <si>
    <t>DETALLE</t>
  </si>
  <si>
    <t>Presupuesto Modificado</t>
  </si>
  <si>
    <t>Ejecución Real Acumulada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</si>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</sst>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14">
    <xf numFmtId="0" fontId="0" fillId="0" borderId="0"/>
    <xf numFmtId="164" fontId="1" fillId="0" borderId="0"/>
    <xf numFmtId="164" fontId="7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 applyNumberFormat="0" applyFill="0" applyBorder="0" applyAlignment="0" applyProtection="0"/>
    <xf numFmtId="0" fontId="1" fillId="0" borderId="0"/>
    <xf numFmtId="164" fontId="7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1" applyNumberFormat="1"/>
    <xf numFmtId="0" fontId="1" fillId="2" borderId="0" xfId="1" applyNumberFormat="1" applyFill="1" applyBorder="1"/>
    <xf numFmtId="0" fontId="3" fillId="0" borderId="0" xfId="1" applyNumberFormat="1" applyFont="1"/>
    <xf numFmtId="0" fontId="2" fillId="0" borderId="0" xfId="1" applyNumberFormat="1" applyFont="1"/>
    <xf numFmtId="0" fontId="4" fillId="0" borderId="0" xfId="1" applyNumberFormat="1" applyFont="1"/>
    <xf numFmtId="0" fontId="4" fillId="2" borderId="0" xfId="1" applyNumberFormat="1" applyFont="1" applyFill="1" applyBorder="1"/>
    <xf numFmtId="0" fontId="7" fillId="2" borderId="0" xfId="1" applyNumberFormat="1" applyFont="1" applyFill="1"/>
    <xf numFmtId="0" fontId="7" fillId="2" borderId="0" xfId="1" applyNumberFormat="1" applyFont="1" applyFill="1" applyBorder="1"/>
    <xf numFmtId="0" fontId="5" fillId="3" borderId="1" xfId="1" applyNumberFormat="1" applyFont="1" applyFill="1" applyBorder="1" applyAlignment="1">
      <alignment horizontal="centerContinuous" vertical="center" wrapText="1"/>
    </xf>
    <xf numFmtId="0" fontId="8" fillId="4" borderId="1" xfId="2" applyNumberFormat="1" applyFont="1" applyFill="1" applyBorder="1" applyAlignment="1">
      <alignment horizontal="center" vertical="center" wrapText="1"/>
    </xf>
    <xf numFmtId="0" fontId="8" fillId="5" borderId="1" xfId="2" applyNumberFormat="1" applyFont="1" applyFill="1" applyBorder="1" applyAlignment="1">
      <alignment horizontal="centerContinuous"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9" fillId="0" borderId="0" xfId="1" applyNumberFormat="1" applyFont="1"/>
    <xf numFmtId="3" fontId="10" fillId="0" borderId="7" xfId="1" applyNumberFormat="1" applyFont="1" applyFill="1" applyBorder="1" applyAlignment="1">
      <alignment vertical="center"/>
    </xf>
    <xf numFmtId="9" fontId="10" fillId="2" borderId="8" xfId="1" applyNumberFormat="1" applyFont="1" applyFill="1" applyBorder="1" applyAlignment="1">
      <alignment horizontal="center" vertical="center"/>
    </xf>
    <xf numFmtId="0" fontId="11" fillId="2" borderId="0" xfId="1" applyNumberFormat="1" applyFont="1" applyFill="1" applyBorder="1"/>
    <xf numFmtId="3" fontId="10" fillId="0" borderId="9" xfId="1" applyNumberFormat="1" applyFont="1" applyFill="1" applyBorder="1" applyAlignment="1">
      <alignment vertical="center"/>
    </xf>
    <xf numFmtId="9" fontId="11" fillId="0" borderId="10" xfId="2" applyNumberFormat="1" applyFont="1" applyFill="1" applyBorder="1" applyAlignment="1">
      <alignment horizontal="center" vertical="center"/>
    </xf>
    <xf numFmtId="3" fontId="10" fillId="2" borderId="11" xfId="1" applyNumberFormat="1" applyFont="1" applyFill="1" applyBorder="1" applyAlignment="1">
      <alignment vertical="center"/>
    </xf>
    <xf numFmtId="9" fontId="10" fillId="0" borderId="12" xfId="2" applyNumberFormat="1" applyFont="1" applyFill="1" applyBorder="1" applyAlignment="1">
      <alignment horizontal="center" vertical="center"/>
    </xf>
    <xf numFmtId="3" fontId="4" fillId="0" borderId="0" xfId="1" applyNumberFormat="1" applyFont="1"/>
    <xf numFmtId="0" fontId="4" fillId="0" borderId="13" xfId="1" applyNumberFormat="1" applyFont="1" applyBorder="1" applyAlignment="1">
      <alignment vertical="center"/>
    </xf>
    <xf numFmtId="0" fontId="12" fillId="2" borderId="14" xfId="1" applyNumberFormat="1" applyFont="1" applyFill="1" applyBorder="1" applyAlignment="1">
      <alignment horizontal="center" vertical="center"/>
    </xf>
    <xf numFmtId="3" fontId="12" fillId="0" borderId="14" xfId="1" applyNumberFormat="1" applyFont="1" applyFill="1" applyBorder="1" applyAlignment="1">
      <alignment vertical="center"/>
    </xf>
    <xf numFmtId="9" fontId="12" fillId="2" borderId="15" xfId="1" applyNumberFormat="1" applyFont="1" applyFill="1" applyBorder="1" applyAlignment="1">
      <alignment horizontal="center" vertical="center"/>
    </xf>
    <xf numFmtId="0" fontId="13" fillId="2" borderId="0" xfId="1" applyNumberFormat="1" applyFont="1" applyFill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9" fontId="13" fillId="0" borderId="10" xfId="2" applyNumberFormat="1" applyFont="1" applyFill="1" applyBorder="1" applyAlignment="1">
      <alignment horizontal="center" vertical="center"/>
    </xf>
    <xf numFmtId="3" fontId="12" fillId="2" borderId="10" xfId="1" applyNumberFormat="1" applyFont="1" applyFill="1" applyBorder="1" applyAlignment="1">
      <alignment vertical="center"/>
    </xf>
    <xf numFmtId="9" fontId="12" fillId="0" borderId="12" xfId="2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7" fillId="0" borderId="17" xfId="1" applyNumberFormat="1" applyFont="1" applyBorder="1" applyAlignment="1">
      <alignment horizontal="center" vertical="center"/>
    </xf>
    <xf numFmtId="3" fontId="7" fillId="2" borderId="14" xfId="1" applyNumberFormat="1" applyFont="1" applyFill="1" applyBorder="1" applyAlignment="1">
      <alignment horizontal="right" vertical="center"/>
    </xf>
    <xf numFmtId="3" fontId="7" fillId="2" borderId="14" xfId="1" applyNumberFormat="1" applyFont="1" applyFill="1" applyBorder="1" applyAlignment="1">
      <alignment vertical="center"/>
    </xf>
    <xf numFmtId="9" fontId="7" fillId="2" borderId="15" xfId="1" applyNumberFormat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vertical="center"/>
    </xf>
    <xf numFmtId="3" fontId="7" fillId="2" borderId="16" xfId="1" applyNumberFormat="1" applyFont="1" applyFill="1" applyBorder="1" applyAlignment="1">
      <alignment horizontal="right" vertical="center"/>
    </xf>
    <xf numFmtId="9" fontId="5" fillId="0" borderId="10" xfId="2" applyNumberFormat="1" applyFont="1" applyFill="1" applyBorder="1" applyAlignment="1">
      <alignment horizontal="center" vertical="center"/>
    </xf>
    <xf numFmtId="9" fontId="7" fillId="0" borderId="12" xfId="2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4" fillId="0" borderId="20" xfId="1" applyNumberFormat="1" applyFont="1" applyBorder="1" applyAlignment="1">
      <alignment vertical="center"/>
    </xf>
    <xf numFmtId="0" fontId="4" fillId="2" borderId="21" xfId="1" applyNumberFormat="1" applyFont="1" applyFill="1" applyBorder="1" applyAlignment="1">
      <alignment horizontal="center" vertical="center"/>
    </xf>
    <xf numFmtId="0" fontId="12" fillId="2" borderId="21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vertical="center"/>
    </xf>
    <xf numFmtId="3" fontId="12" fillId="0" borderId="21" xfId="1" applyNumberFormat="1" applyFont="1" applyFill="1" applyBorder="1" applyAlignment="1">
      <alignment horizontal="right" vertical="center"/>
    </xf>
    <xf numFmtId="9" fontId="12" fillId="2" borderId="22" xfId="1" applyNumberFormat="1" applyFont="1" applyFill="1" applyBorder="1" applyAlignment="1">
      <alignment horizontal="center" vertical="center"/>
    </xf>
    <xf numFmtId="3" fontId="12" fillId="0" borderId="23" xfId="1" applyNumberFormat="1" applyFont="1" applyFill="1" applyBorder="1" applyAlignment="1">
      <alignment vertical="center"/>
    </xf>
    <xf numFmtId="9" fontId="13" fillId="0" borderId="24" xfId="2" applyNumberFormat="1" applyFont="1" applyFill="1" applyBorder="1" applyAlignment="1">
      <alignment horizontal="center" vertical="center"/>
    </xf>
    <xf numFmtId="9" fontId="12" fillId="0" borderId="25" xfId="2" applyNumberFormat="1" applyFont="1" applyFill="1" applyBorder="1" applyAlignment="1">
      <alignment horizontal="center" vertical="center"/>
    </xf>
    <xf numFmtId="0" fontId="14" fillId="0" borderId="0" xfId="1" applyNumberFormat="1" applyFont="1"/>
    <xf numFmtId="0" fontId="15" fillId="0" borderId="0" xfId="1" applyNumberFormat="1" applyFont="1"/>
    <xf numFmtId="0" fontId="7" fillId="2" borderId="18" xfId="1" applyNumberFormat="1" applyFont="1" applyFill="1" applyBorder="1" applyAlignment="1">
      <alignment horizontal="left" vertical="center" wrapText="1"/>
    </xf>
    <xf numFmtId="0" fontId="7" fillId="2" borderId="19" xfId="1" applyNumberFormat="1" applyFont="1" applyFill="1" applyBorder="1" applyAlignment="1">
      <alignment horizontal="left" vertical="center" wrapText="1"/>
    </xf>
    <xf numFmtId="0" fontId="6" fillId="0" borderId="0" xfId="1" applyNumberFormat="1" applyFont="1" applyAlignment="1">
      <alignment horizontal="center"/>
    </xf>
    <xf numFmtId="0" fontId="8" fillId="6" borderId="2" xfId="2" applyNumberFormat="1" applyFont="1" applyFill="1" applyBorder="1" applyAlignment="1">
      <alignment horizontal="center" vertical="center" wrapText="1"/>
    </xf>
    <xf numFmtId="0" fontId="8" fillId="6" borderId="3" xfId="2" applyNumberFormat="1" applyFont="1" applyFill="1" applyBorder="1" applyAlignment="1">
      <alignment horizontal="center" vertical="center" wrapText="1"/>
    </xf>
    <xf numFmtId="0" fontId="10" fillId="2" borderId="4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0" fontId="10" fillId="2" borderId="6" xfId="1" applyNumberFormat="1" applyFont="1" applyFill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0" fontId="5" fillId="0" borderId="0" xfId="1" applyNumberFormat="1" applyFont="1" applyAlignment="1" applyProtection="1">
      <alignment horizontal="center"/>
      <protection locked="0"/>
    </xf>
  </cellXfs>
  <cellStyles count="14">
    <cellStyle name="Euro" xfId="3"/>
    <cellStyle name="Euro 2" xfId="4"/>
    <cellStyle name="Normal" xfId="0" builtinId="0"/>
    <cellStyle name="Normal 2" xfId="1"/>
    <cellStyle name="Normal 2 2" xfId="2"/>
    <cellStyle name="Normal 2 2 2" xfId="5"/>
    <cellStyle name="Normal 3" xfId="6"/>
    <cellStyle name="Normal 3 2" xfId="7"/>
    <cellStyle name="Normal 4" xfId="8"/>
    <cellStyle name="Normal 4 2" xfId="9"/>
    <cellStyle name="Normal 4 2 2" xfId="10"/>
    <cellStyle name="Normal 5" xfId="11"/>
    <cellStyle name="Normal 6" xfId="12"/>
    <cellStyle name="Normal 7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0</xdr:row>
      <xdr:rowOff>38100</xdr:rowOff>
    </xdr:from>
    <xdr:to>
      <xdr:col>4</xdr:col>
      <xdr:colOff>790575</xdr:colOff>
      <xdr:row>3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3810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%20MAYO%20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.XCTA"/>
      <sheetName val="PGN.FUNC.GRAFICO"/>
      <sheetName val="PGN.INV.PORMENORIZADO"/>
      <sheetName val="PGN.INV.ESTADO DE PROYECTOS"/>
      <sheetName val="IMEL.FUNC-INV.EJECUCION.RESUMEN"/>
      <sheetName val="IMEL.FUN.XCTA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. INV. X PROYECTO"/>
      <sheetName val="MP.PROGRAMATICA (2)"/>
      <sheetName val="RESUMEN PARA MEMO"/>
    </sheetNames>
    <sheetDataSet>
      <sheetData sheetId="0"/>
      <sheetData sheetId="1"/>
      <sheetData sheetId="2">
        <row r="15">
          <cell r="C15">
            <v>94566523</v>
          </cell>
          <cell r="D15">
            <v>39940162</v>
          </cell>
          <cell r="F15">
            <v>38261542.890000001</v>
          </cell>
        </row>
        <row r="16">
          <cell r="C16">
            <v>21052625</v>
          </cell>
          <cell r="D16">
            <v>10402480</v>
          </cell>
          <cell r="F16">
            <v>5957627.3000000007</v>
          </cell>
        </row>
        <row r="17">
          <cell r="C17">
            <v>4112761</v>
          </cell>
          <cell r="D17">
            <v>2360519</v>
          </cell>
          <cell r="F17">
            <v>1471573.53</v>
          </cell>
        </row>
        <row r="18">
          <cell r="C18">
            <v>28610</v>
          </cell>
          <cell r="D18">
            <v>28610</v>
          </cell>
          <cell r="F18">
            <v>28152.06</v>
          </cell>
        </row>
        <row r="19">
          <cell r="C19">
            <v>633160</v>
          </cell>
          <cell r="D19">
            <v>167272</v>
          </cell>
          <cell r="F19">
            <v>112983.12</v>
          </cell>
        </row>
      </sheetData>
      <sheetData sheetId="3"/>
      <sheetData sheetId="4">
        <row r="13">
          <cell r="E13">
            <v>13915042</v>
          </cell>
          <cell r="F13">
            <v>9537335</v>
          </cell>
          <cell r="G13">
            <v>3353059.34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M25"/>
  <sheetViews>
    <sheetView tabSelected="1" topLeftCell="A4" zoomScale="130" zoomScaleNormal="130" workbookViewId="0">
      <selection activeCell="M6" sqref="M6"/>
    </sheetView>
  </sheetViews>
  <sheetFormatPr baseColWidth="10" defaultRowHeight="15" x14ac:dyDescent="0.25"/>
  <cols>
    <col min="1" max="1" width="1.7109375" style="1" customWidth="1"/>
    <col min="2" max="2" width="1.85546875" style="1" customWidth="1"/>
    <col min="3" max="3" width="25" style="1" customWidth="1"/>
    <col min="4" max="4" width="16.5703125" style="1" customWidth="1"/>
    <col min="5" max="5" width="13.42578125" style="1" customWidth="1"/>
    <col min="6" max="6" width="8.85546875" style="1" customWidth="1"/>
    <col min="7" max="7" width="1.140625" style="2" customWidth="1"/>
    <col min="8" max="8" width="11.42578125" style="1"/>
    <col min="9" max="9" width="5.5703125" style="1" customWidth="1"/>
    <col min="10" max="10" width="11.42578125" style="1" customWidth="1"/>
    <col min="11" max="11" width="7.42578125" style="1" customWidth="1"/>
    <col min="12" max="16384" width="11.42578125" style="1"/>
  </cols>
  <sheetData>
    <row r="4" spans="1:13" ht="17.25" customHeight="1" x14ac:dyDescent="0.25"/>
    <row r="5" spans="1:13" s="3" customFormat="1" ht="15.75" x14ac:dyDescent="0.25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3" s="3" customFormat="1" ht="15.75" x14ac:dyDescent="0.25">
      <c r="A6" s="61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3" s="3" customFormat="1" ht="15.75" x14ac:dyDescent="0.25">
      <c r="A7" s="61" t="s">
        <v>2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3" s="3" customFormat="1" ht="9.75" customHeight="1" x14ac:dyDescent="0.25">
      <c r="B8" s="4"/>
      <c r="C8" s="4"/>
      <c r="D8" s="4"/>
      <c r="E8" s="4"/>
      <c r="F8" s="5"/>
      <c r="G8" s="6"/>
    </row>
    <row r="9" spans="1:13" s="3" customFormat="1" ht="15.75" x14ac:dyDescent="0.25">
      <c r="A9" s="61" t="s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3" s="3" customFormat="1" ht="15.75" x14ac:dyDescent="0.25">
      <c r="A10" s="61" t="s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3" s="3" customFormat="1" ht="14.25" x14ac:dyDescent="0.2">
      <c r="A11" s="62" t="s">
        <v>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3" s="3" customFormat="1" ht="14.25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3" ht="15.75" thickBot="1" x14ac:dyDescent="0.3">
      <c r="B13" s="7"/>
      <c r="C13" s="7"/>
      <c r="D13" s="7"/>
      <c r="E13" s="7"/>
      <c r="F13" s="7"/>
      <c r="G13" s="8"/>
    </row>
    <row r="14" spans="1:13" s="13" customFormat="1" ht="24.75" customHeight="1" thickBot="1" x14ac:dyDescent="0.25">
      <c r="A14" s="9" t="s">
        <v>6</v>
      </c>
      <c r="B14" s="9"/>
      <c r="C14" s="9"/>
      <c r="D14" s="10" t="s">
        <v>7</v>
      </c>
      <c r="E14" s="11" t="s">
        <v>8</v>
      </c>
      <c r="F14" s="11"/>
      <c r="G14" s="12"/>
      <c r="H14" s="56" t="s">
        <v>9</v>
      </c>
      <c r="I14" s="57"/>
      <c r="J14" s="11" t="s">
        <v>8</v>
      </c>
      <c r="K14" s="11"/>
    </row>
    <row r="15" spans="1:13" s="5" customFormat="1" ht="21.75" customHeight="1" x14ac:dyDescent="0.2">
      <c r="A15" s="58" t="s">
        <v>10</v>
      </c>
      <c r="B15" s="59"/>
      <c r="C15" s="60"/>
      <c r="D15" s="14">
        <f>+D16+D22</f>
        <v>134308721</v>
      </c>
      <c r="E15" s="14">
        <f>+E16+E22</f>
        <v>49184938.239999995</v>
      </c>
      <c r="F15" s="15">
        <f t="shared" ref="F15:F22" si="0">+E15/D15</f>
        <v>0.36620807549794177</v>
      </c>
      <c r="G15" s="16"/>
      <c r="H15" s="17">
        <f>+H16+H22</f>
        <v>62436378</v>
      </c>
      <c r="I15" s="18">
        <f t="shared" ref="I15:I22" si="1">+H15/D15</f>
        <v>0.46487210610843355</v>
      </c>
      <c r="J15" s="19">
        <f t="shared" ref="J15:J22" si="2">+E15</f>
        <v>49184938.239999995</v>
      </c>
      <c r="K15" s="20">
        <f t="shared" ref="K15:K22" si="3">+J15/H15</f>
        <v>0.78776091463857811</v>
      </c>
      <c r="M15" s="21"/>
    </row>
    <row r="16" spans="1:13" s="31" customFormat="1" ht="19.5" customHeight="1" x14ac:dyDescent="0.25">
      <c r="A16" s="22" t="s">
        <v>11</v>
      </c>
      <c r="B16" s="23"/>
      <c r="C16" s="23"/>
      <c r="D16" s="24">
        <f>SUM(D17:D21)</f>
        <v>120393679</v>
      </c>
      <c r="E16" s="24">
        <f>SUM(E17:E21)</f>
        <v>45831878.899999999</v>
      </c>
      <c r="F16" s="25">
        <f t="shared" si="0"/>
        <v>0.38068343189346343</v>
      </c>
      <c r="G16" s="26"/>
      <c r="H16" s="27">
        <f>SUM(H17:H21)</f>
        <v>52899043</v>
      </c>
      <c r="I16" s="28">
        <f>+H16/D16</f>
        <v>0.43938388991335664</v>
      </c>
      <c r="J16" s="29">
        <f t="shared" si="2"/>
        <v>45831878.899999999</v>
      </c>
      <c r="K16" s="30">
        <f t="shared" si="3"/>
        <v>0.8664027986290791</v>
      </c>
    </row>
    <row r="17" spans="1:11" s="40" customFormat="1" ht="21" customHeight="1" x14ac:dyDescent="0.25">
      <c r="A17" s="32"/>
      <c r="B17" s="53" t="s">
        <v>12</v>
      </c>
      <c r="C17" s="54"/>
      <c r="D17" s="33">
        <f>[1]PGN.FUNC.XCTA!C15</f>
        <v>94566523</v>
      </c>
      <c r="E17" s="34">
        <f>[1]PGN.FUNC.XCTA!F15</f>
        <v>38261542.890000001</v>
      </c>
      <c r="F17" s="35">
        <f t="shared" si="0"/>
        <v>0.40459923529175329</v>
      </c>
      <c r="G17" s="36"/>
      <c r="H17" s="37">
        <f>[1]PGN.FUNC.XCTA!D15</f>
        <v>39940162</v>
      </c>
      <c r="I17" s="38">
        <f t="shared" si="1"/>
        <v>0.42234990494469171</v>
      </c>
      <c r="J17" s="34">
        <f t="shared" si="2"/>
        <v>38261542.890000001</v>
      </c>
      <c r="K17" s="39">
        <f t="shared" si="3"/>
        <v>0.95797164993972739</v>
      </c>
    </row>
    <row r="18" spans="1:11" s="40" customFormat="1" ht="21" customHeight="1" x14ac:dyDescent="0.25">
      <c r="A18" s="32"/>
      <c r="B18" s="53" t="s">
        <v>13</v>
      </c>
      <c r="C18" s="54"/>
      <c r="D18" s="33">
        <f>[1]PGN.FUNC.XCTA!C16</f>
        <v>21052625</v>
      </c>
      <c r="E18" s="34">
        <f>[1]PGN.FUNC.XCTA!F16</f>
        <v>5957627.3000000007</v>
      </c>
      <c r="F18" s="35">
        <f t="shared" si="0"/>
        <v>0.28298738518355793</v>
      </c>
      <c r="G18" s="36"/>
      <c r="H18" s="37">
        <f>[1]PGN.FUNC.XCTA!D16</f>
        <v>10402480</v>
      </c>
      <c r="I18" s="38">
        <f t="shared" si="1"/>
        <v>0.49411795441186074</v>
      </c>
      <c r="J18" s="34">
        <f t="shared" si="2"/>
        <v>5957627.3000000007</v>
      </c>
      <c r="K18" s="39">
        <f t="shared" si="3"/>
        <v>0.57271220901169728</v>
      </c>
    </row>
    <row r="19" spans="1:11" s="40" customFormat="1" ht="21" customHeight="1" x14ac:dyDescent="0.25">
      <c r="A19" s="32"/>
      <c r="B19" s="53" t="s">
        <v>14</v>
      </c>
      <c r="C19" s="54"/>
      <c r="D19" s="33">
        <f>[1]PGN.FUNC.XCTA!C17</f>
        <v>4112761</v>
      </c>
      <c r="E19" s="34">
        <f>[1]PGN.FUNC.XCTA!F17</f>
        <v>1471573.53</v>
      </c>
      <c r="F19" s="35">
        <f t="shared" si="0"/>
        <v>0.35780672156733639</v>
      </c>
      <c r="G19" s="36"/>
      <c r="H19" s="37">
        <f>[1]PGN.FUNC.XCTA!D17</f>
        <v>2360519</v>
      </c>
      <c r="I19" s="38">
        <f t="shared" si="1"/>
        <v>0.5739499572185206</v>
      </c>
      <c r="J19" s="34">
        <f t="shared" si="2"/>
        <v>1471573.53</v>
      </c>
      <c r="K19" s="39">
        <f t="shared" si="3"/>
        <v>0.62341100834180962</v>
      </c>
    </row>
    <row r="20" spans="1:11" s="40" customFormat="1" ht="21" customHeight="1" x14ac:dyDescent="0.25">
      <c r="A20" s="32"/>
      <c r="B20" s="53" t="s">
        <v>15</v>
      </c>
      <c r="C20" s="54"/>
      <c r="D20" s="33">
        <f>[1]PGN.FUNC.XCTA!C18</f>
        <v>28610</v>
      </c>
      <c r="E20" s="34">
        <f>[1]PGN.FUNC.XCTA!F18</f>
        <v>28152.06</v>
      </c>
      <c r="F20" s="35">
        <f t="shared" si="0"/>
        <v>0.98399370849353374</v>
      </c>
      <c r="G20" s="36"/>
      <c r="H20" s="37">
        <f>[1]PGN.FUNC.XCTA!D18</f>
        <v>28610</v>
      </c>
      <c r="I20" s="38">
        <f t="shared" si="1"/>
        <v>1</v>
      </c>
      <c r="J20" s="34">
        <f t="shared" si="2"/>
        <v>28152.06</v>
      </c>
      <c r="K20" s="39">
        <f t="shared" si="3"/>
        <v>0.98399370849353374</v>
      </c>
    </row>
    <row r="21" spans="1:11" s="41" customFormat="1" ht="21" customHeight="1" x14ac:dyDescent="0.25">
      <c r="A21" s="32"/>
      <c r="B21" s="53" t="s">
        <v>16</v>
      </c>
      <c r="C21" s="54"/>
      <c r="D21" s="33">
        <f>[1]PGN.FUNC.XCTA!C19</f>
        <v>633160</v>
      </c>
      <c r="E21" s="34">
        <f>[1]PGN.FUNC.XCTA!F19</f>
        <v>112983.12</v>
      </c>
      <c r="F21" s="35">
        <f t="shared" si="0"/>
        <v>0.1784432370964685</v>
      </c>
      <c r="G21" s="36"/>
      <c r="H21" s="37">
        <f>[1]PGN.FUNC.XCTA!D19</f>
        <v>167272</v>
      </c>
      <c r="I21" s="38">
        <f t="shared" si="1"/>
        <v>0.26418598774401414</v>
      </c>
      <c r="J21" s="34">
        <f t="shared" si="2"/>
        <v>112983.12</v>
      </c>
      <c r="K21" s="39">
        <f t="shared" si="3"/>
        <v>0.67544550193696495</v>
      </c>
    </row>
    <row r="22" spans="1:11" s="31" customFormat="1" ht="19.5" customHeight="1" thickBot="1" x14ac:dyDescent="0.3">
      <c r="A22" s="42" t="s">
        <v>17</v>
      </c>
      <c r="B22" s="43"/>
      <c r="C22" s="44"/>
      <c r="D22" s="45">
        <f>[1]PGN.INV.PORMENORIZADO!E13</f>
        <v>13915042</v>
      </c>
      <c r="E22" s="46">
        <f>[1]PGN.INV.PORMENORIZADO!G13</f>
        <v>3353059.34</v>
      </c>
      <c r="F22" s="47">
        <f t="shared" si="0"/>
        <v>0.24096652672697644</v>
      </c>
      <c r="G22" s="26"/>
      <c r="H22" s="48">
        <f>[1]PGN.INV.PORMENORIZADO!F13</f>
        <v>9537335</v>
      </c>
      <c r="I22" s="49">
        <f t="shared" si="1"/>
        <v>0.68539750005785105</v>
      </c>
      <c r="J22" s="45">
        <f t="shared" si="2"/>
        <v>3353059.34</v>
      </c>
      <c r="K22" s="50">
        <f t="shared" si="3"/>
        <v>0.35157193702433642</v>
      </c>
    </row>
    <row r="23" spans="1:11" x14ac:dyDescent="0.25">
      <c r="A23" s="13"/>
      <c r="B23" s="51"/>
      <c r="C23" s="51"/>
    </row>
    <row r="24" spans="1:11" x14ac:dyDescent="0.25">
      <c r="A24" s="52"/>
      <c r="B24" s="51"/>
      <c r="C24" s="51"/>
    </row>
    <row r="25" spans="1:11" x14ac:dyDescent="0.25">
      <c r="A25" s="13"/>
      <c r="B25" s="51"/>
      <c r="C25" s="51"/>
    </row>
  </sheetData>
  <mergeCells count="14">
    <mergeCell ref="A11:K11"/>
    <mergeCell ref="A5:K5"/>
    <mergeCell ref="A6:K6"/>
    <mergeCell ref="A7:K7"/>
    <mergeCell ref="A9:K9"/>
    <mergeCell ref="A10:K10"/>
    <mergeCell ref="B20:C20"/>
    <mergeCell ref="B21:C21"/>
    <mergeCell ref="A12:K12"/>
    <mergeCell ref="H14:I14"/>
    <mergeCell ref="A15:C15"/>
    <mergeCell ref="B17:C17"/>
    <mergeCell ref="B18:C18"/>
    <mergeCell ref="B19:C19"/>
  </mergeCells>
  <printOptions horizontalCentered="1" verticalCentered="1"/>
  <pageMargins left="1.2598425196850394" right="1.2598425196850394" top="0.43307086614173229" bottom="0.74803149606299213" header="0.31496062992125984" footer="0.31496062992125984"/>
  <pageSetup orientation="landscape" verticalDpi="598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PGN.FUNC-INV.EJECUCION.RESUME</vt:lpstr>
      <vt:lpstr>'PGN.FUNC-INV.EJECUCION.RESUME'!Área_de_impresión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meilyn.rivera</dc:creator>
  <cp:lastModifiedBy>MP8103423</cp:lastModifiedBy>
  <dcterms:created xsi:type="dcterms:W3CDTF">2019-06-07T19:25:43Z</dcterms:created>
  <dcterms:modified xsi:type="dcterms:W3CDTF">2019-06-08T13:53:05Z</dcterms:modified>
</cp:coreProperties>
</file>