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GN.FUNC-INV.EJECUCION.RESUME" sheetId="1" r:id="rId1"/>
  </sheets>
  <externalReferences>
    <externalReference r:id="rId2"/>
  </externalReferences>
  <definedNames>
    <definedName name="_xlnm.Print_Area" localSheetId="0">'PGN.FUNC-INV.EJECUCION.RESUME'!$A$1:$K$22</definedName>
  </definedNames>
  <calcPr calcId="145621"/>
</workbook>
</file>

<file path=xl/calcChain.xml><?xml version="1.0" encoding="utf-8"?>
<calcChain xmlns="http://schemas.openxmlformats.org/spreadsheetml/2006/main">
  <c r="H22" i="1" l="1"/>
  <c r="E22" i="1"/>
  <c r="F22" i="1" s="1"/>
  <c r="D22" i="1"/>
  <c r="I22" i="1" s="1"/>
  <c r="H21" i="1"/>
  <c r="I21" i="1" s="1"/>
  <c r="E21" i="1"/>
  <c r="J21" i="1" s="1"/>
  <c r="K21" i="1" s="1"/>
  <c r="D21" i="1"/>
  <c r="H20" i="1"/>
  <c r="I20" i="1" s="1"/>
  <c r="F20" i="1"/>
  <c r="E20" i="1"/>
  <c r="J20" i="1" s="1"/>
  <c r="K20" i="1" s="1"/>
  <c r="D20" i="1"/>
  <c r="H19" i="1"/>
  <c r="I19" i="1" s="1"/>
  <c r="E19" i="1"/>
  <c r="F19" i="1" s="1"/>
  <c r="D19" i="1"/>
  <c r="H18" i="1"/>
  <c r="E18" i="1"/>
  <c r="F18" i="1" s="1"/>
  <c r="D18" i="1"/>
  <c r="I18" i="1" s="1"/>
  <c r="H17" i="1"/>
  <c r="I17" i="1" s="1"/>
  <c r="E17" i="1"/>
  <c r="J17" i="1" s="1"/>
  <c r="K17" i="1" s="1"/>
  <c r="D17" i="1"/>
  <c r="D16" i="1" s="1"/>
  <c r="D15" i="1" s="1"/>
  <c r="J18" i="1" l="1"/>
  <c r="K18" i="1" s="1"/>
  <c r="J22" i="1"/>
  <c r="K22" i="1" s="1"/>
  <c r="E16" i="1"/>
  <c r="F17" i="1"/>
  <c r="F21" i="1"/>
  <c r="J19" i="1"/>
  <c r="K19" i="1" s="1"/>
  <c r="H16" i="1"/>
  <c r="I16" i="1" l="1"/>
  <c r="H15" i="1"/>
  <c r="I15" i="1" s="1"/>
  <c r="E15" i="1"/>
  <c r="J16" i="1"/>
  <c r="K16" i="1" s="1"/>
  <c r="F16" i="1"/>
  <c r="J15" i="1" l="1"/>
  <c r="K15" i="1" s="1"/>
  <c r="F15" i="1"/>
</calcChain>
</file>

<file path=xl/sharedStrings.xml><?xml version="1.0" encoding="utf-8"?>
<sst xmlns="http://schemas.openxmlformats.org/spreadsheetml/2006/main" count="19" uniqueCount="18">
  <si>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</si>
  <si>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</si>
  <si>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</si>
  <si>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</si>
  <si>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</si>
  <si>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AL 28 DE FEBRERO DE 2018</t>
  </si>
  <si>
    <t>DETALLE</t>
  </si>
  <si>
    <t>Presupuesto Modificado</t>
  </si>
  <si>
    <t>Ejecución Real Acumulada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</si>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</sst>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/>
    <xf numFmtId="164" fontId="7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 applyNumberFormat="0" applyFill="0" applyBorder="0" applyAlignment="0" applyProtection="0"/>
    <xf numFmtId="0" fontId="1" fillId="0" borderId="0"/>
    <xf numFmtId="164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1" applyNumberFormat="1"/>
    <xf numFmtId="0" fontId="1" fillId="2" borderId="0" xfId="1" applyNumberFormat="1" applyFill="1" applyBorder="1"/>
    <xf numFmtId="0" fontId="2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/>
    <xf numFmtId="0" fontId="4" fillId="0" borderId="0" xfId="1" applyNumberFormat="1" applyFont="1"/>
    <xf numFmtId="0" fontId="4" fillId="2" borderId="0" xfId="1" applyNumberFormat="1" applyFont="1" applyFill="1" applyBorder="1"/>
    <xf numFmtId="0" fontId="5" fillId="0" borderId="0" xfId="1" applyNumberFormat="1" applyFont="1" applyAlignment="1" applyProtection="1">
      <alignment horizontal="center"/>
      <protection locked="0"/>
    </xf>
    <xf numFmtId="0" fontId="6" fillId="0" borderId="0" xfId="1" applyNumberFormat="1" applyFont="1" applyAlignment="1">
      <alignment horizontal="center"/>
    </xf>
    <xf numFmtId="0" fontId="7" fillId="2" borderId="0" xfId="1" applyNumberFormat="1" applyFont="1" applyFill="1"/>
    <xf numFmtId="0" fontId="7" fillId="2" borderId="0" xfId="1" applyNumberFormat="1" applyFont="1" applyFill="1" applyBorder="1"/>
    <xf numFmtId="0" fontId="5" fillId="3" borderId="1" xfId="1" applyNumberFormat="1" applyFont="1" applyFill="1" applyBorder="1" applyAlignment="1">
      <alignment horizontal="centerContinuous" vertical="center" wrapText="1"/>
    </xf>
    <xf numFmtId="0" fontId="8" fillId="4" borderId="1" xfId="2" applyNumberFormat="1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>
      <alignment horizontal="centerContinuous"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6" borderId="2" xfId="2" applyNumberFormat="1" applyFont="1" applyFill="1" applyBorder="1" applyAlignment="1">
      <alignment horizontal="center" vertical="center" wrapText="1"/>
    </xf>
    <xf numFmtId="0" fontId="8" fillId="6" borderId="3" xfId="2" applyNumberFormat="1" applyFont="1" applyFill="1" applyBorder="1" applyAlignment="1">
      <alignment horizontal="center" vertical="center" wrapText="1"/>
    </xf>
    <xf numFmtId="0" fontId="9" fillId="0" borderId="0" xfId="1" applyNumberFormat="1" applyFont="1"/>
    <xf numFmtId="0" fontId="10" fillId="2" borderId="4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>
      <alignment horizontal="center" vertical="center"/>
    </xf>
    <xf numFmtId="3" fontId="10" fillId="0" borderId="7" xfId="1" applyNumberFormat="1" applyFont="1" applyFill="1" applyBorder="1" applyAlignment="1">
      <alignment vertical="center"/>
    </xf>
    <xf numFmtId="9" fontId="10" fillId="2" borderId="8" xfId="1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/>
    <xf numFmtId="3" fontId="10" fillId="0" borderId="9" xfId="1" applyNumberFormat="1" applyFont="1" applyFill="1" applyBorder="1" applyAlignment="1">
      <alignment vertical="center"/>
    </xf>
    <xf numFmtId="9" fontId="11" fillId="0" borderId="10" xfId="2" applyNumberFormat="1" applyFont="1" applyFill="1" applyBorder="1" applyAlignment="1">
      <alignment horizontal="center" vertical="center"/>
    </xf>
    <xf numFmtId="3" fontId="10" fillId="2" borderId="11" xfId="1" applyNumberFormat="1" applyFont="1" applyFill="1" applyBorder="1" applyAlignment="1">
      <alignment vertical="center"/>
    </xf>
    <xf numFmtId="9" fontId="10" fillId="0" borderId="12" xfId="2" applyNumberFormat="1" applyFont="1" applyFill="1" applyBorder="1" applyAlignment="1">
      <alignment horizontal="center" vertical="center"/>
    </xf>
    <xf numFmtId="0" fontId="4" fillId="0" borderId="13" xfId="1" applyNumberFormat="1" applyFont="1" applyBorder="1" applyAlignment="1">
      <alignment vertical="center"/>
    </xf>
    <xf numFmtId="0" fontId="12" fillId="2" borderId="14" xfId="1" applyNumberFormat="1" applyFont="1" applyFill="1" applyBorder="1" applyAlignment="1">
      <alignment horizontal="center" vertical="center"/>
    </xf>
    <xf numFmtId="3" fontId="12" fillId="0" borderId="14" xfId="1" applyNumberFormat="1" applyFont="1" applyFill="1" applyBorder="1" applyAlignment="1">
      <alignment vertical="center"/>
    </xf>
    <xf numFmtId="9" fontId="12" fillId="2" borderId="15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9" fontId="13" fillId="0" borderId="10" xfId="2" applyNumberFormat="1" applyFont="1" applyFill="1" applyBorder="1" applyAlignment="1">
      <alignment horizontal="center" vertical="center"/>
    </xf>
    <xf numFmtId="3" fontId="12" fillId="2" borderId="10" xfId="1" applyNumberFormat="1" applyFont="1" applyFill="1" applyBorder="1" applyAlignment="1">
      <alignment vertical="center"/>
    </xf>
    <xf numFmtId="9" fontId="12" fillId="0" borderId="12" xfId="2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7" fillId="0" borderId="17" xfId="1" applyNumberFormat="1" applyFont="1" applyBorder="1" applyAlignment="1">
      <alignment horizontal="center" vertical="center"/>
    </xf>
    <xf numFmtId="0" fontId="7" fillId="2" borderId="18" xfId="1" applyNumberFormat="1" applyFont="1" applyFill="1" applyBorder="1" applyAlignment="1">
      <alignment horizontal="left" vertical="center" wrapText="1"/>
    </xf>
    <xf numFmtId="0" fontId="7" fillId="2" borderId="19" xfId="1" applyNumberFormat="1" applyFont="1" applyFill="1" applyBorder="1" applyAlignment="1">
      <alignment horizontal="left" vertical="center" wrapText="1"/>
    </xf>
    <xf numFmtId="3" fontId="7" fillId="2" borderId="14" xfId="1" applyNumberFormat="1" applyFont="1" applyFill="1" applyBorder="1" applyAlignment="1">
      <alignment horizontal="right" vertical="center"/>
    </xf>
    <xf numFmtId="3" fontId="7" fillId="2" borderId="14" xfId="1" applyNumberFormat="1" applyFont="1" applyFill="1" applyBorder="1" applyAlignment="1">
      <alignment vertical="center"/>
    </xf>
    <xf numFmtId="9" fontId="7" fillId="2" borderId="15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vertical="center"/>
    </xf>
    <xf numFmtId="3" fontId="7" fillId="2" borderId="16" xfId="1" applyNumberFormat="1" applyFont="1" applyFill="1" applyBorder="1" applyAlignment="1">
      <alignment horizontal="right" vertical="center"/>
    </xf>
    <xf numFmtId="9" fontId="5" fillId="0" borderId="10" xfId="2" applyNumberFormat="1" applyFont="1" applyFill="1" applyBorder="1" applyAlignment="1">
      <alignment horizontal="center" vertical="center"/>
    </xf>
    <xf numFmtId="9" fontId="7" fillId="0" borderId="12" xfId="2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4" fillId="0" borderId="20" xfId="1" applyNumberFormat="1" applyFont="1" applyBorder="1" applyAlignment="1">
      <alignment vertical="center"/>
    </xf>
    <xf numFmtId="0" fontId="4" fillId="2" borderId="21" xfId="1" applyNumberFormat="1" applyFont="1" applyFill="1" applyBorder="1" applyAlignment="1">
      <alignment horizontal="center" vertical="center"/>
    </xf>
    <xf numFmtId="0" fontId="12" fillId="2" borderId="21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vertical="center"/>
    </xf>
    <xf numFmtId="3" fontId="12" fillId="0" borderId="21" xfId="1" applyNumberFormat="1" applyFont="1" applyFill="1" applyBorder="1" applyAlignment="1">
      <alignment horizontal="right" vertical="center"/>
    </xf>
    <xf numFmtId="9" fontId="12" fillId="2" borderId="22" xfId="1" applyNumberFormat="1" applyFont="1" applyFill="1" applyBorder="1" applyAlignment="1">
      <alignment horizontal="center" vertical="center"/>
    </xf>
    <xf numFmtId="3" fontId="12" fillId="0" borderId="23" xfId="1" applyNumberFormat="1" applyFont="1" applyFill="1" applyBorder="1" applyAlignment="1">
      <alignment vertical="center"/>
    </xf>
    <xf numFmtId="9" fontId="13" fillId="0" borderId="24" xfId="2" applyNumberFormat="1" applyFont="1" applyFill="1" applyBorder="1" applyAlignment="1">
      <alignment horizontal="center" vertical="center"/>
    </xf>
    <xf numFmtId="9" fontId="12" fillId="0" borderId="25" xfId="2" applyNumberFormat="1" applyFont="1" applyFill="1" applyBorder="1" applyAlignment="1">
      <alignment horizontal="center" vertical="center"/>
    </xf>
    <xf numFmtId="0" fontId="14" fillId="0" borderId="0" xfId="1" applyNumberFormat="1" applyFont="1"/>
    <xf numFmtId="0" fontId="15" fillId="0" borderId="0" xfId="1" applyNumberFormat="1" applyFont="1"/>
  </cellXfs>
  <cellStyles count="14">
    <cellStyle name="Euro" xfId="3"/>
    <cellStyle name="Euro 2" xfId="4"/>
    <cellStyle name="Normal" xfId="0" builtinId="0"/>
    <cellStyle name="Normal 2" xfId="1"/>
    <cellStyle name="Normal 2 2" xfId="2"/>
    <cellStyle name="Normal 2 2 2" xfId="5"/>
    <cellStyle name="Normal 3" xfId="6"/>
    <cellStyle name="Normal 3 2" xfId="7"/>
    <cellStyle name="Normal 4" xfId="8"/>
    <cellStyle name="Normal 4 2" xfId="9"/>
    <cellStyle name="Normal 4 2 2" xfId="10"/>
    <cellStyle name="Normal 5" xfId="11"/>
    <cellStyle name="Normal 6" xfId="12"/>
    <cellStyle name="Normal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0</xdr:row>
      <xdr:rowOff>38100</xdr:rowOff>
    </xdr:from>
    <xdr:to>
      <xdr:col>4</xdr:col>
      <xdr:colOff>790575</xdr:colOff>
      <xdr:row>3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381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.%202018/Copia%20de%20Copia%20de%20EJECUCION%20FEBRERO%202018%20JUAN%20FRA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 INV. X PROYECTO"/>
      <sheetName val="MP.PROGRAMATICA (2)"/>
      <sheetName val="RESUMEN PARA MEMO"/>
    </sheetNames>
    <sheetDataSet>
      <sheetData sheetId="0"/>
      <sheetData sheetId="1"/>
      <sheetData sheetId="2">
        <row r="15">
          <cell r="C15">
            <v>89358797</v>
          </cell>
          <cell r="D15">
            <v>15597358</v>
          </cell>
          <cell r="F15">
            <v>13571923.550000001</v>
          </cell>
        </row>
        <row r="16">
          <cell r="C16">
            <v>20323138</v>
          </cell>
          <cell r="D16">
            <v>9768554</v>
          </cell>
          <cell r="F16">
            <v>2769757.2599999993</v>
          </cell>
        </row>
        <row r="17">
          <cell r="C17">
            <v>5037935</v>
          </cell>
          <cell r="D17">
            <v>2468361</v>
          </cell>
          <cell r="F17">
            <v>494675.69999999995</v>
          </cell>
        </row>
        <row r="18">
          <cell r="C18">
            <v>4033682</v>
          </cell>
          <cell r="D18">
            <v>1688630</v>
          </cell>
          <cell r="F18">
            <v>489717.55</v>
          </cell>
        </row>
        <row r="19">
          <cell r="C19">
            <v>693948</v>
          </cell>
          <cell r="D19">
            <v>196285</v>
          </cell>
          <cell r="F19">
            <v>42504.929999999993</v>
          </cell>
        </row>
      </sheetData>
      <sheetData sheetId="3"/>
      <sheetData sheetId="4">
        <row r="13">
          <cell r="E13">
            <v>2145680</v>
          </cell>
          <cell r="F13">
            <v>875690</v>
          </cell>
          <cell r="G13">
            <v>285889.58999999997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K25"/>
  <sheetViews>
    <sheetView tabSelected="1" topLeftCell="A7" workbookViewId="0">
      <selection activeCell="H27" sqref="H27"/>
    </sheetView>
  </sheetViews>
  <sheetFormatPr baseColWidth="10" defaultRowHeight="15" x14ac:dyDescent="0.25"/>
  <cols>
    <col min="1" max="1" width="1.7109375" style="1" customWidth="1"/>
    <col min="2" max="2" width="1.85546875" style="1" customWidth="1"/>
    <col min="3" max="3" width="25" style="1" customWidth="1"/>
    <col min="4" max="4" width="16.5703125" style="1" customWidth="1"/>
    <col min="5" max="5" width="13.42578125" style="1" customWidth="1"/>
    <col min="6" max="6" width="7" style="1" customWidth="1"/>
    <col min="7" max="7" width="1.140625" style="2" customWidth="1"/>
    <col min="8" max="8" width="11.42578125" style="1"/>
    <col min="9" max="9" width="5.28515625" style="1" customWidth="1"/>
    <col min="10" max="10" width="11.42578125" style="1" customWidth="1"/>
    <col min="11" max="11" width="7.42578125" style="1" customWidth="1"/>
    <col min="12" max="16384" width="11.42578125" style="1"/>
  </cols>
  <sheetData>
    <row r="4" spans="1:11" ht="17.25" customHeight="1" x14ac:dyDescent="0.25"/>
    <row r="5" spans="1:11" s="4" customFormat="1" ht="15.75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ht="15.75" x14ac:dyDescent="0.2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4" customFormat="1" ht="15.75" x14ac:dyDescent="0.25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4" customFormat="1" ht="9.75" customHeight="1" x14ac:dyDescent="0.25">
      <c r="B8" s="5"/>
      <c r="C8" s="5"/>
      <c r="D8" s="5"/>
      <c r="E8" s="5"/>
      <c r="F8" s="6"/>
      <c r="G8" s="7"/>
    </row>
    <row r="9" spans="1:11" s="4" customFormat="1" ht="15.75" x14ac:dyDescent="0.25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4" customFormat="1" ht="15.75" x14ac:dyDescent="0.2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4" customFormat="1" ht="14.25" x14ac:dyDescent="0.2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4" customFormat="1" ht="14.25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.75" thickBot="1" x14ac:dyDescent="0.3">
      <c r="B13" s="10"/>
      <c r="C13" s="10"/>
      <c r="D13" s="10"/>
      <c r="E13" s="10"/>
      <c r="F13" s="10"/>
      <c r="G13" s="11"/>
    </row>
    <row r="14" spans="1:11" s="18" customFormat="1" ht="24.75" customHeight="1" thickBot="1" x14ac:dyDescent="0.25">
      <c r="A14" s="12" t="s">
        <v>6</v>
      </c>
      <c r="B14" s="12"/>
      <c r="C14" s="12"/>
      <c r="D14" s="13" t="s">
        <v>7</v>
      </c>
      <c r="E14" s="14" t="s">
        <v>8</v>
      </c>
      <c r="F14" s="14"/>
      <c r="G14" s="15"/>
      <c r="H14" s="16" t="s">
        <v>9</v>
      </c>
      <c r="I14" s="17"/>
      <c r="J14" s="14" t="s">
        <v>8</v>
      </c>
      <c r="K14" s="14"/>
    </row>
    <row r="15" spans="1:11" s="6" customFormat="1" ht="21.75" customHeight="1" x14ac:dyDescent="0.2">
      <c r="A15" s="19" t="s">
        <v>10</v>
      </c>
      <c r="B15" s="20"/>
      <c r="C15" s="21"/>
      <c r="D15" s="22">
        <f>+D16+D22</f>
        <v>121593180</v>
      </c>
      <c r="E15" s="22">
        <f>+E16+E22</f>
        <v>17654468.580000002</v>
      </c>
      <c r="F15" s="23">
        <f t="shared" ref="F15:F22" si="0">+E15/D15</f>
        <v>0.14519291772778706</v>
      </c>
      <c r="G15" s="24"/>
      <c r="H15" s="25">
        <f>+H16+H22</f>
        <v>30594878</v>
      </c>
      <c r="I15" s="26">
        <f t="shared" ref="I15:I22" si="1">+H15/D15</f>
        <v>0.25161672718815314</v>
      </c>
      <c r="J15" s="27">
        <f t="shared" ref="J15:J22" si="2">+E15</f>
        <v>17654468.580000002</v>
      </c>
      <c r="K15" s="28">
        <f t="shared" ref="K15:K22" si="3">+J15/H15</f>
        <v>0.57704000584673032</v>
      </c>
    </row>
    <row r="16" spans="1:11" s="38" customFormat="1" ht="19.5" customHeight="1" x14ac:dyDescent="0.25">
      <c r="A16" s="29" t="s">
        <v>11</v>
      </c>
      <c r="B16" s="30"/>
      <c r="C16" s="30"/>
      <c r="D16" s="31">
        <f>SUM(D17:D21)</f>
        <v>119447500</v>
      </c>
      <c r="E16" s="31">
        <f>SUM(E17:E21)</f>
        <v>17368578.990000002</v>
      </c>
      <c r="F16" s="32">
        <f t="shared" si="0"/>
        <v>0.14540763925573999</v>
      </c>
      <c r="G16" s="33"/>
      <c r="H16" s="34">
        <f>SUM(H17:H21)</f>
        <v>29719188</v>
      </c>
      <c r="I16" s="35">
        <f t="shared" si="1"/>
        <v>0.24880544172125829</v>
      </c>
      <c r="J16" s="36">
        <f t="shared" si="2"/>
        <v>17368578.990000002</v>
      </c>
      <c r="K16" s="37">
        <f t="shared" si="3"/>
        <v>0.58442306667328869</v>
      </c>
    </row>
    <row r="17" spans="1:11" s="49" customFormat="1" ht="21" customHeight="1" x14ac:dyDescent="0.25">
      <c r="A17" s="39"/>
      <c r="B17" s="40" t="s">
        <v>12</v>
      </c>
      <c r="C17" s="41"/>
      <c r="D17" s="42">
        <f>[1]PGN.FUNC.XCTA!C15</f>
        <v>89358797</v>
      </c>
      <c r="E17" s="43">
        <f>[1]PGN.FUNC.XCTA!F15</f>
        <v>13571923.550000001</v>
      </c>
      <c r="F17" s="44">
        <f t="shared" si="0"/>
        <v>0.1518812249676996</v>
      </c>
      <c r="G17" s="45"/>
      <c r="H17" s="46">
        <f>[1]PGN.FUNC.XCTA!D15</f>
        <v>15597358</v>
      </c>
      <c r="I17" s="47">
        <f t="shared" si="1"/>
        <v>0.17454753783222932</v>
      </c>
      <c r="J17" s="43">
        <f t="shared" si="2"/>
        <v>13571923.550000001</v>
      </c>
      <c r="K17" s="48">
        <f t="shared" si="3"/>
        <v>0.87014246579452759</v>
      </c>
    </row>
    <row r="18" spans="1:11" s="49" customFormat="1" ht="21" customHeight="1" x14ac:dyDescent="0.25">
      <c r="A18" s="39"/>
      <c r="B18" s="40" t="s">
        <v>13</v>
      </c>
      <c r="C18" s="41"/>
      <c r="D18" s="42">
        <f>[1]PGN.FUNC.XCTA!C16</f>
        <v>20323138</v>
      </c>
      <c r="E18" s="43">
        <f>[1]PGN.FUNC.XCTA!F16</f>
        <v>2769757.2599999993</v>
      </c>
      <c r="F18" s="44">
        <f t="shared" si="0"/>
        <v>0.13628590525734752</v>
      </c>
      <c r="G18" s="45"/>
      <c r="H18" s="46">
        <f>[1]PGN.FUNC.XCTA!D16</f>
        <v>9768554</v>
      </c>
      <c r="I18" s="47">
        <f t="shared" si="1"/>
        <v>0.48066169702729961</v>
      </c>
      <c r="J18" s="43">
        <f t="shared" si="2"/>
        <v>2769757.2599999993</v>
      </c>
      <c r="K18" s="48">
        <f t="shared" si="3"/>
        <v>0.28353810195449597</v>
      </c>
    </row>
    <row r="19" spans="1:11" s="49" customFormat="1" ht="21" customHeight="1" x14ac:dyDescent="0.25">
      <c r="A19" s="39"/>
      <c r="B19" s="40" t="s">
        <v>14</v>
      </c>
      <c r="C19" s="41"/>
      <c r="D19" s="42">
        <f>[1]PGN.FUNC.XCTA!C17</f>
        <v>5037935</v>
      </c>
      <c r="E19" s="43">
        <f>[1]PGN.FUNC.XCTA!F17</f>
        <v>494675.69999999995</v>
      </c>
      <c r="F19" s="44">
        <f t="shared" si="0"/>
        <v>9.8190171171323157E-2</v>
      </c>
      <c r="G19" s="45"/>
      <c r="H19" s="46">
        <f>[1]PGN.FUNC.XCTA!D17</f>
        <v>2468361</v>
      </c>
      <c r="I19" s="47">
        <f t="shared" si="1"/>
        <v>0.48995491208203362</v>
      </c>
      <c r="J19" s="43">
        <f t="shared" si="2"/>
        <v>494675.69999999995</v>
      </c>
      <c r="K19" s="48">
        <f t="shared" si="3"/>
        <v>0.2004065450718108</v>
      </c>
    </row>
    <row r="20" spans="1:11" s="49" customFormat="1" ht="21" customHeight="1" x14ac:dyDescent="0.25">
      <c r="A20" s="39"/>
      <c r="B20" s="40" t="s">
        <v>15</v>
      </c>
      <c r="C20" s="41"/>
      <c r="D20" s="42">
        <f>[1]PGN.FUNC.XCTA!C18</f>
        <v>4033682</v>
      </c>
      <c r="E20" s="43">
        <f>[1]PGN.FUNC.XCTA!F18</f>
        <v>489717.55</v>
      </c>
      <c r="F20" s="44">
        <f t="shared" si="0"/>
        <v>0.12140707918968327</v>
      </c>
      <c r="G20" s="45"/>
      <c r="H20" s="46">
        <f>[1]PGN.FUNC.XCTA!D18</f>
        <v>1688630</v>
      </c>
      <c r="I20" s="47">
        <f t="shared" si="1"/>
        <v>0.41863240582673594</v>
      </c>
      <c r="J20" s="43">
        <f t="shared" si="2"/>
        <v>489717.55</v>
      </c>
      <c r="K20" s="48">
        <f t="shared" si="3"/>
        <v>0.29000879411120256</v>
      </c>
    </row>
    <row r="21" spans="1:11" s="50" customFormat="1" ht="21" customHeight="1" x14ac:dyDescent="0.25">
      <c r="A21" s="39"/>
      <c r="B21" s="40" t="s">
        <v>16</v>
      </c>
      <c r="C21" s="41"/>
      <c r="D21" s="42">
        <f>[1]PGN.FUNC.XCTA!C19</f>
        <v>693948</v>
      </c>
      <c r="E21" s="43">
        <f>[1]PGN.FUNC.XCTA!F19</f>
        <v>42504.929999999993</v>
      </c>
      <c r="F21" s="44">
        <f t="shared" si="0"/>
        <v>6.1250886233550628E-2</v>
      </c>
      <c r="G21" s="45"/>
      <c r="H21" s="46">
        <f>[1]PGN.FUNC.XCTA!D19</f>
        <v>196285</v>
      </c>
      <c r="I21" s="47">
        <f t="shared" si="1"/>
        <v>0.28285260567074189</v>
      </c>
      <c r="J21" s="43">
        <f t="shared" si="2"/>
        <v>42504.929999999993</v>
      </c>
      <c r="K21" s="48">
        <f t="shared" si="3"/>
        <v>0.21654701072420202</v>
      </c>
    </row>
    <row r="22" spans="1:11" s="38" customFormat="1" ht="19.5" customHeight="1" thickBot="1" x14ac:dyDescent="0.3">
      <c r="A22" s="51" t="s">
        <v>17</v>
      </c>
      <c r="B22" s="52"/>
      <c r="C22" s="53"/>
      <c r="D22" s="54">
        <f>[1]PGN.INV.PORMENORIZADO!E13</f>
        <v>2145680</v>
      </c>
      <c r="E22" s="55">
        <f>[1]PGN.INV.PORMENORIZADO!G13</f>
        <v>285889.58999999997</v>
      </c>
      <c r="F22" s="56">
        <f t="shared" si="0"/>
        <v>0.13323962100592818</v>
      </c>
      <c r="G22" s="33"/>
      <c r="H22" s="57">
        <f>[1]PGN.INV.PORMENORIZADO!F13</f>
        <v>875690</v>
      </c>
      <c r="I22" s="58">
        <f t="shared" si="1"/>
        <v>0.40811770627493382</v>
      </c>
      <c r="J22" s="54">
        <f t="shared" si="2"/>
        <v>285889.58999999997</v>
      </c>
      <c r="K22" s="59">
        <f t="shared" si="3"/>
        <v>0.32647351231600219</v>
      </c>
    </row>
    <row r="23" spans="1:11" x14ac:dyDescent="0.25">
      <c r="A23" s="18"/>
      <c r="B23" s="60"/>
      <c r="C23" s="60"/>
    </row>
    <row r="24" spans="1:11" x14ac:dyDescent="0.25">
      <c r="A24" s="61"/>
      <c r="B24" s="60"/>
      <c r="C24" s="60"/>
    </row>
    <row r="25" spans="1:11" x14ac:dyDescent="0.25">
      <c r="A25" s="18"/>
      <c r="B25" s="60"/>
      <c r="C25" s="60"/>
    </row>
  </sheetData>
  <mergeCells count="14">
    <mergeCell ref="B20:C20"/>
    <mergeCell ref="B21:C21"/>
    <mergeCell ref="A12:K12"/>
    <mergeCell ref="H14:I14"/>
    <mergeCell ref="A15:C15"/>
    <mergeCell ref="B17:C17"/>
    <mergeCell ref="B18:C18"/>
    <mergeCell ref="B19:C19"/>
    <mergeCell ref="A5:K5"/>
    <mergeCell ref="A6:K6"/>
    <mergeCell ref="A7:K7"/>
    <mergeCell ref="A9:K9"/>
    <mergeCell ref="A10:K10"/>
    <mergeCell ref="A11:K11"/>
  </mergeCells>
  <printOptions horizontalCentered="1" verticalCentered="1"/>
  <pageMargins left="1.2598425196850394" right="1.2598425196850394" top="0.43307086614173229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PGN.FUNC-INV.EJECUCION.RESUME</vt:lpstr>
      <vt:lpstr>'PGN.FUNC-INV.EJECUCION.RESUME'!Área_de_impresión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vruiz</dc:creator>
  <cp:lastModifiedBy>vruiz</cp:lastModifiedBy>
  <dcterms:created xsi:type="dcterms:W3CDTF">2018-03-19T19:04:16Z</dcterms:created>
  <dcterms:modified xsi:type="dcterms:W3CDTF">2018-03-19T19:05:04Z</dcterms:modified>
</cp:coreProperties>
</file>